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66925"/>
  <mc:AlternateContent xmlns:mc="http://schemas.openxmlformats.org/markup-compatibility/2006">
    <mc:Choice Requires="x15">
      <x15ac:absPath xmlns:x15ac="http://schemas.microsoft.com/office/spreadsheetml/2010/11/ac" url="https://d.docs.live.net/c35325d5da9e1aeb/Documents/ALPS Dive Coord/2024/"/>
    </mc:Choice>
  </mc:AlternateContent>
  <xr:revisionPtr revIDLastSave="11" documentId="13_ncr:1_{01DDDE0C-EAF6-47C8-BDE5-7D9E89B6F79B}" xr6:coauthVersionLast="47" xr6:coauthVersionMax="47" xr10:uidLastSave="{79C219F7-2454-42EA-947B-A0B70E1F88D4}"/>
  <bookViews>
    <workbookView xWindow="-120" yWindow="-120" windowWidth="29040" windowHeight="16440" activeTab="9" xr2:uid="{8E1B9EB2-A8B4-41AB-813D-79FC6DC0B192}"/>
  </bookViews>
  <sheets>
    <sheet name="INFO" sheetId="12" r:id="rId1"/>
    <sheet name="-8G" sheetId="2" r:id="rId2"/>
    <sheet name="-8B" sheetId="3" r:id="rId3"/>
    <sheet name="9-10G" sheetId="8" r:id="rId4"/>
    <sheet name="9-10B" sheetId="9" r:id="rId5"/>
    <sheet name="11-12G" sheetId="4" r:id="rId6"/>
    <sheet name="11-12B" sheetId="5" r:id="rId7"/>
    <sheet name="13-14G" sheetId="6" r:id="rId8"/>
    <sheet name="13-14B" sheetId="7" r:id="rId9"/>
    <sheet name="15+G" sheetId="10" r:id="rId10"/>
    <sheet name="15+B" sheetId="11" r:id="rId11"/>
    <sheet name="DD" sheetId="1" r:id="rId1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3" i="3" l="1"/>
  <c r="D162" i="3"/>
  <c r="D161" i="3"/>
  <c r="D160" i="3"/>
  <c r="D159" i="3"/>
  <c r="D158" i="3"/>
  <c r="D157" i="3"/>
  <c r="D156" i="3"/>
  <c r="D155" i="3"/>
  <c r="D154" i="3"/>
  <c r="D153" i="3"/>
  <c r="D152" i="3"/>
  <c r="D151" i="3"/>
  <c r="D150" i="3"/>
  <c r="D149" i="3"/>
  <c r="D148" i="3"/>
  <c r="D147" i="3"/>
  <c r="D146" i="3"/>
  <c r="D145" i="3"/>
  <c r="D144" i="3"/>
  <c r="D143" i="3"/>
  <c r="D142" i="3"/>
  <c r="D141" i="3"/>
  <c r="D140" i="3"/>
  <c r="D139" i="3"/>
  <c r="D138" i="3"/>
  <c r="D137" i="3"/>
  <c r="D136" i="3"/>
  <c r="D135" i="3"/>
  <c r="D134" i="3"/>
  <c r="D133" i="3"/>
  <c r="D132" i="3"/>
  <c r="D131" i="3"/>
  <c r="D130" i="3"/>
  <c r="D129" i="3"/>
  <c r="D128" i="3"/>
  <c r="D127" i="3"/>
  <c r="D126" i="3"/>
  <c r="D125" i="3"/>
  <c r="D124" i="3"/>
  <c r="P125" i="3"/>
  <c r="P126" i="3"/>
  <c r="P127" i="3"/>
  <c r="P128" i="3"/>
  <c r="P129" i="3"/>
  <c r="P130" i="3"/>
  <c r="P131" i="3"/>
  <c r="P132" i="3"/>
  <c r="P133" i="3"/>
  <c r="P134" i="3"/>
  <c r="P135" i="3"/>
  <c r="P136" i="3"/>
  <c r="P137" i="3"/>
  <c r="P138" i="3"/>
  <c r="P139" i="3"/>
  <c r="P140" i="3"/>
  <c r="P141" i="3"/>
  <c r="P142" i="3"/>
  <c r="P143" i="3"/>
  <c r="P144" i="3"/>
  <c r="P145" i="3"/>
  <c r="P146" i="3"/>
  <c r="P147" i="3"/>
  <c r="P148" i="3"/>
  <c r="P149" i="3"/>
  <c r="P150" i="3"/>
  <c r="P151" i="3"/>
  <c r="P152" i="3"/>
  <c r="P153" i="3"/>
  <c r="P154" i="3"/>
  <c r="P155" i="3"/>
  <c r="P156" i="3"/>
  <c r="P157" i="3"/>
  <c r="P158" i="3"/>
  <c r="P159" i="3"/>
  <c r="P160" i="3"/>
  <c r="P161" i="3"/>
  <c r="P162" i="3"/>
  <c r="P163" i="3"/>
  <c r="P124" i="3"/>
  <c r="D163" i="8"/>
  <c r="D162" i="8"/>
  <c r="D161" i="8"/>
  <c r="D160" i="8"/>
  <c r="D159" i="8"/>
  <c r="D158" i="8"/>
  <c r="D157" i="8"/>
  <c r="D156" i="8"/>
  <c r="D155" i="8"/>
  <c r="D154" i="8"/>
  <c r="D153" i="8"/>
  <c r="D152" i="8"/>
  <c r="D151" i="8"/>
  <c r="D150" i="8"/>
  <c r="D149" i="8"/>
  <c r="D148" i="8"/>
  <c r="D147" i="8"/>
  <c r="D146" i="8"/>
  <c r="D145" i="8"/>
  <c r="D144" i="8"/>
  <c r="D143" i="8"/>
  <c r="D142" i="8"/>
  <c r="D141" i="8"/>
  <c r="D140" i="8"/>
  <c r="D139" i="8"/>
  <c r="D138" i="8"/>
  <c r="D137" i="8"/>
  <c r="D136" i="8"/>
  <c r="D135" i="8"/>
  <c r="D134" i="8"/>
  <c r="D133" i="8"/>
  <c r="D132" i="8"/>
  <c r="D131" i="8"/>
  <c r="D130" i="8"/>
  <c r="D129" i="8"/>
  <c r="D128" i="8"/>
  <c r="D127" i="8"/>
  <c r="D126" i="8"/>
  <c r="D125" i="8"/>
  <c r="D124" i="8"/>
  <c r="P125" i="8"/>
  <c r="P126" i="8"/>
  <c r="P127" i="8"/>
  <c r="P128" i="8"/>
  <c r="P129" i="8"/>
  <c r="P130" i="8"/>
  <c r="P131" i="8"/>
  <c r="P132" i="8"/>
  <c r="P133" i="8"/>
  <c r="P134" i="8"/>
  <c r="P135" i="8"/>
  <c r="P136" i="8"/>
  <c r="P137" i="8"/>
  <c r="P138" i="8"/>
  <c r="P139" i="8"/>
  <c r="P140" i="8"/>
  <c r="P141" i="8"/>
  <c r="P142" i="8"/>
  <c r="P143" i="8"/>
  <c r="P144" i="8"/>
  <c r="P145" i="8"/>
  <c r="P146" i="8"/>
  <c r="P147" i="8"/>
  <c r="P148" i="8"/>
  <c r="P149" i="8"/>
  <c r="P150" i="8"/>
  <c r="P151" i="8"/>
  <c r="P152" i="8"/>
  <c r="P153" i="8"/>
  <c r="P154" i="8"/>
  <c r="P155" i="8"/>
  <c r="P156" i="8"/>
  <c r="P157" i="8"/>
  <c r="P158" i="8"/>
  <c r="P159" i="8"/>
  <c r="P160" i="8"/>
  <c r="P161" i="8"/>
  <c r="P162" i="8"/>
  <c r="P163" i="8"/>
  <c r="P124" i="8"/>
  <c r="D123" i="7"/>
  <c r="D122" i="7"/>
  <c r="D121" i="7"/>
  <c r="D120" i="7"/>
  <c r="D119" i="7"/>
  <c r="D118" i="7"/>
  <c r="D117" i="7"/>
  <c r="D116" i="7"/>
  <c r="D115" i="7"/>
  <c r="D114" i="7"/>
  <c r="D113" i="7"/>
  <c r="D112" i="7"/>
  <c r="D111" i="7"/>
  <c r="D110" i="7"/>
  <c r="D109" i="7"/>
  <c r="D108" i="7"/>
  <c r="D107" i="7"/>
  <c r="D106" i="7"/>
  <c r="D105" i="7"/>
  <c r="D104" i="7"/>
  <c r="D103" i="7"/>
  <c r="D102" i="7"/>
  <c r="D101" i="7"/>
  <c r="D100" i="7"/>
  <c r="D163" i="9"/>
  <c r="D162" i="9"/>
  <c r="D161" i="9"/>
  <c r="D160" i="9"/>
  <c r="D159" i="9"/>
  <c r="D158" i="9"/>
  <c r="D157" i="9"/>
  <c r="D156" i="9"/>
  <c r="D155" i="9"/>
  <c r="D154" i="9"/>
  <c r="D153" i="9"/>
  <c r="D152" i="9"/>
  <c r="D151" i="9"/>
  <c r="D150" i="9"/>
  <c r="D149" i="9"/>
  <c r="D148" i="9"/>
  <c r="D147" i="9"/>
  <c r="D146" i="9"/>
  <c r="D145" i="9"/>
  <c r="D144" i="9"/>
  <c r="D143" i="9"/>
  <c r="D142" i="9"/>
  <c r="D141" i="9"/>
  <c r="D140" i="9"/>
  <c r="D139" i="9"/>
  <c r="D138" i="9"/>
  <c r="D137" i="9"/>
  <c r="D136" i="9"/>
  <c r="D135" i="9"/>
  <c r="D134" i="9"/>
  <c r="D133" i="9"/>
  <c r="D132" i="9"/>
  <c r="D131" i="9"/>
  <c r="D130" i="9"/>
  <c r="D129" i="9"/>
  <c r="D128" i="9"/>
  <c r="D127" i="9"/>
  <c r="D126" i="9"/>
  <c r="D125" i="9"/>
  <c r="D124" i="9"/>
  <c r="P125" i="9"/>
  <c r="P126" i="9"/>
  <c r="P127" i="9"/>
  <c r="P128" i="9"/>
  <c r="P129" i="9"/>
  <c r="P130" i="9"/>
  <c r="P131" i="9"/>
  <c r="P132" i="9"/>
  <c r="P133" i="9"/>
  <c r="P134" i="9"/>
  <c r="P135" i="9"/>
  <c r="P136" i="9"/>
  <c r="P137" i="9"/>
  <c r="P138" i="9"/>
  <c r="P139" i="9"/>
  <c r="P140" i="9"/>
  <c r="P141" i="9"/>
  <c r="P142" i="9"/>
  <c r="P143" i="9"/>
  <c r="P144" i="9"/>
  <c r="P145" i="9"/>
  <c r="P146" i="9"/>
  <c r="P147" i="9"/>
  <c r="P148" i="9"/>
  <c r="P149" i="9"/>
  <c r="P150" i="9"/>
  <c r="P151" i="9"/>
  <c r="P152" i="9"/>
  <c r="P153" i="9"/>
  <c r="P154" i="9"/>
  <c r="P155" i="9"/>
  <c r="P156" i="9"/>
  <c r="P157" i="9"/>
  <c r="P158" i="9"/>
  <c r="P159" i="9"/>
  <c r="P160" i="9"/>
  <c r="P161" i="9"/>
  <c r="P162" i="9"/>
  <c r="P163" i="9"/>
  <c r="P124" i="9"/>
  <c r="P101" i="7"/>
  <c r="P102" i="7"/>
  <c r="P103" i="7"/>
  <c r="P104" i="7"/>
  <c r="P105" i="7"/>
  <c r="P106" i="7"/>
  <c r="P107" i="7"/>
  <c r="P108" i="7"/>
  <c r="P109" i="7"/>
  <c r="P110" i="7"/>
  <c r="P111" i="7"/>
  <c r="P112" i="7"/>
  <c r="P113" i="7"/>
  <c r="P114" i="7"/>
  <c r="P115" i="7"/>
  <c r="P116" i="7"/>
  <c r="P117" i="7"/>
  <c r="P118" i="7"/>
  <c r="P119" i="7"/>
  <c r="P120" i="7"/>
  <c r="P121" i="7"/>
  <c r="P122" i="7"/>
  <c r="P123" i="7"/>
  <c r="P100" i="7"/>
  <c r="F94" i="5"/>
  <c r="B46" i="12"/>
  <c r="B87" i="12" s="1"/>
  <c r="S121" i="11"/>
  <c r="R121" i="11"/>
  <c r="G121" i="11"/>
  <c r="N121" i="11" s="1"/>
  <c r="F121" i="11"/>
  <c r="G120" i="11"/>
  <c r="N120" i="11" s="1"/>
  <c r="F120" i="11"/>
  <c r="G119" i="11"/>
  <c r="N119" i="11" s="1"/>
  <c r="F119" i="11"/>
  <c r="G118" i="11"/>
  <c r="N118" i="11" s="1"/>
  <c r="F118" i="11"/>
  <c r="G117" i="11"/>
  <c r="F117" i="11"/>
  <c r="S116" i="11"/>
  <c r="R116" i="11"/>
  <c r="G116" i="11"/>
  <c r="N116" i="11" s="1"/>
  <c r="F116" i="11"/>
  <c r="G115" i="11"/>
  <c r="N115" i="11" s="1"/>
  <c r="F115" i="11"/>
  <c r="G114" i="11"/>
  <c r="N114" i="11" s="1"/>
  <c r="F114" i="11"/>
  <c r="G113" i="11"/>
  <c r="N113" i="11" s="1"/>
  <c r="F113" i="11"/>
  <c r="G112" i="11"/>
  <c r="N112" i="11" s="1"/>
  <c r="F112" i="11"/>
  <c r="S111" i="11"/>
  <c r="R111" i="11"/>
  <c r="G111" i="11"/>
  <c r="N111" i="11" s="1"/>
  <c r="F111" i="11"/>
  <c r="G110" i="11"/>
  <c r="N110" i="11" s="1"/>
  <c r="F110" i="11"/>
  <c r="G109" i="11"/>
  <c r="N109" i="11" s="1"/>
  <c r="F109" i="11"/>
  <c r="G108" i="11"/>
  <c r="N108" i="11" s="1"/>
  <c r="F108" i="11"/>
  <c r="G107" i="11"/>
  <c r="N107" i="11" s="1"/>
  <c r="F107" i="11"/>
  <c r="S106" i="11"/>
  <c r="R106" i="11"/>
  <c r="G106" i="11"/>
  <c r="N106" i="11" s="1"/>
  <c r="F106" i="11"/>
  <c r="G105" i="11"/>
  <c r="N105" i="11" s="1"/>
  <c r="F105" i="11"/>
  <c r="G104" i="11"/>
  <c r="N104" i="11" s="1"/>
  <c r="F104" i="11"/>
  <c r="G103" i="11"/>
  <c r="N103" i="11" s="1"/>
  <c r="F103" i="11"/>
  <c r="G102" i="11"/>
  <c r="F102" i="11"/>
  <c r="S101" i="11"/>
  <c r="R101" i="11"/>
  <c r="G101" i="11"/>
  <c r="N101" i="11" s="1"/>
  <c r="F101" i="11"/>
  <c r="G100" i="11"/>
  <c r="N100" i="11" s="1"/>
  <c r="F100" i="11"/>
  <c r="G99" i="11"/>
  <c r="N99" i="11" s="1"/>
  <c r="F99" i="11"/>
  <c r="G98" i="11"/>
  <c r="N98" i="11" s="1"/>
  <c r="F98" i="11"/>
  <c r="G97" i="11"/>
  <c r="F97" i="11"/>
  <c r="S96" i="11"/>
  <c r="R96" i="11"/>
  <c r="G96" i="11"/>
  <c r="N96" i="11" s="1"/>
  <c r="F96" i="11"/>
  <c r="G95" i="11"/>
  <c r="N95" i="11" s="1"/>
  <c r="F95" i="11"/>
  <c r="G94" i="11"/>
  <c r="N94" i="11" s="1"/>
  <c r="F94" i="11"/>
  <c r="G93" i="11"/>
  <c r="N93" i="11" s="1"/>
  <c r="F93" i="11"/>
  <c r="G92" i="11"/>
  <c r="F92" i="11"/>
  <c r="S91" i="11"/>
  <c r="R91" i="11"/>
  <c r="G91" i="11"/>
  <c r="N91" i="11" s="1"/>
  <c r="F91" i="11"/>
  <c r="G90" i="11"/>
  <c r="N90" i="11" s="1"/>
  <c r="F90" i="11"/>
  <c r="G89" i="11"/>
  <c r="N89" i="11" s="1"/>
  <c r="F89" i="11"/>
  <c r="G88" i="11"/>
  <c r="N88" i="11" s="1"/>
  <c r="F88" i="11"/>
  <c r="G87" i="11"/>
  <c r="F87" i="11"/>
  <c r="S86" i="11"/>
  <c r="R86" i="11"/>
  <c r="G86" i="11"/>
  <c r="N86" i="11" s="1"/>
  <c r="F86" i="11"/>
  <c r="G85" i="11"/>
  <c r="N85" i="11" s="1"/>
  <c r="F85" i="11"/>
  <c r="G84" i="11"/>
  <c r="N84" i="11" s="1"/>
  <c r="F84" i="11"/>
  <c r="G83" i="11"/>
  <c r="N83" i="11" s="1"/>
  <c r="F83" i="11"/>
  <c r="G82" i="11"/>
  <c r="N82" i="11" s="1"/>
  <c r="F82" i="11"/>
  <c r="S81" i="11"/>
  <c r="R81" i="11"/>
  <c r="G81" i="11"/>
  <c r="N81" i="11" s="1"/>
  <c r="F81" i="11"/>
  <c r="G80" i="11"/>
  <c r="N80" i="11" s="1"/>
  <c r="F80" i="11"/>
  <c r="G79" i="11"/>
  <c r="N79" i="11" s="1"/>
  <c r="F79" i="11"/>
  <c r="G78" i="11"/>
  <c r="N78" i="11" s="1"/>
  <c r="F78" i="11"/>
  <c r="G77" i="11"/>
  <c r="N77" i="11" s="1"/>
  <c r="F77" i="11"/>
  <c r="S76" i="11"/>
  <c r="R76" i="11"/>
  <c r="G76" i="11"/>
  <c r="N76" i="11" s="1"/>
  <c r="F76" i="11"/>
  <c r="G75" i="11"/>
  <c r="N75" i="11" s="1"/>
  <c r="F75" i="11"/>
  <c r="G74" i="11"/>
  <c r="N74" i="11" s="1"/>
  <c r="F74" i="11"/>
  <c r="G73" i="11"/>
  <c r="N73" i="11" s="1"/>
  <c r="F73" i="11"/>
  <c r="G72" i="11"/>
  <c r="F72" i="11"/>
  <c r="S71" i="11"/>
  <c r="R71" i="11"/>
  <c r="G71" i="11"/>
  <c r="N71" i="11" s="1"/>
  <c r="F71" i="11"/>
  <c r="G70" i="11"/>
  <c r="N70" i="11" s="1"/>
  <c r="F70" i="11"/>
  <c r="G69" i="11"/>
  <c r="N69" i="11" s="1"/>
  <c r="F69" i="11"/>
  <c r="G68" i="11"/>
  <c r="N68" i="11" s="1"/>
  <c r="F68" i="11"/>
  <c r="G67" i="11"/>
  <c r="F67" i="11"/>
  <c r="S66" i="11"/>
  <c r="R66" i="11"/>
  <c r="G66" i="11"/>
  <c r="N66" i="11" s="1"/>
  <c r="F66" i="11"/>
  <c r="G65" i="11"/>
  <c r="N65" i="11" s="1"/>
  <c r="F65" i="11"/>
  <c r="G64" i="11"/>
  <c r="N64" i="11" s="1"/>
  <c r="F64" i="11"/>
  <c r="G63" i="11"/>
  <c r="N63" i="11" s="1"/>
  <c r="F63" i="11"/>
  <c r="G62" i="11"/>
  <c r="N62" i="11" s="1"/>
  <c r="F62" i="11"/>
  <c r="S61" i="11"/>
  <c r="R61" i="11"/>
  <c r="G61" i="11"/>
  <c r="N61" i="11" s="1"/>
  <c r="F61" i="11"/>
  <c r="G60" i="11"/>
  <c r="N60" i="11" s="1"/>
  <c r="F60" i="11"/>
  <c r="G59" i="11"/>
  <c r="N59" i="11" s="1"/>
  <c r="F59" i="11"/>
  <c r="G58" i="11"/>
  <c r="N58" i="11" s="1"/>
  <c r="F58" i="11"/>
  <c r="G57" i="11"/>
  <c r="F57" i="11"/>
  <c r="S56" i="11"/>
  <c r="R56" i="11"/>
  <c r="G56" i="11"/>
  <c r="N56" i="11" s="1"/>
  <c r="F56" i="11"/>
  <c r="G55" i="11"/>
  <c r="N55" i="11" s="1"/>
  <c r="F55" i="11"/>
  <c r="G54" i="11"/>
  <c r="N54" i="11" s="1"/>
  <c r="F54" i="11"/>
  <c r="G53" i="11"/>
  <c r="N53" i="11" s="1"/>
  <c r="F53" i="11"/>
  <c r="G52" i="11"/>
  <c r="N52" i="11" s="1"/>
  <c r="F52" i="11"/>
  <c r="S51" i="11"/>
  <c r="R51" i="11"/>
  <c r="G51" i="11"/>
  <c r="N51" i="11" s="1"/>
  <c r="F51" i="11"/>
  <c r="G50" i="11"/>
  <c r="N50" i="11" s="1"/>
  <c r="F50" i="11"/>
  <c r="G49" i="11"/>
  <c r="N49" i="11" s="1"/>
  <c r="F49" i="11"/>
  <c r="G48" i="11"/>
  <c r="N48" i="11" s="1"/>
  <c r="F48" i="11"/>
  <c r="G47" i="11"/>
  <c r="N47" i="11" s="1"/>
  <c r="F47" i="11"/>
  <c r="S46" i="11"/>
  <c r="R46" i="11"/>
  <c r="G46" i="11"/>
  <c r="N46" i="11" s="1"/>
  <c r="F46" i="11"/>
  <c r="G45" i="11"/>
  <c r="N45" i="11" s="1"/>
  <c r="F45" i="11"/>
  <c r="G44" i="11"/>
  <c r="N44" i="11" s="1"/>
  <c r="F44" i="11"/>
  <c r="G43" i="11"/>
  <c r="N43" i="11" s="1"/>
  <c r="F43" i="11"/>
  <c r="G42" i="11"/>
  <c r="F42" i="11"/>
  <c r="S41" i="11"/>
  <c r="R41" i="11"/>
  <c r="G41" i="11"/>
  <c r="N41" i="11" s="1"/>
  <c r="F41" i="11"/>
  <c r="G40" i="11"/>
  <c r="N40" i="11" s="1"/>
  <c r="F40" i="11"/>
  <c r="G39" i="11"/>
  <c r="N39" i="11" s="1"/>
  <c r="F39" i="11"/>
  <c r="G38" i="11"/>
  <c r="N38" i="11" s="1"/>
  <c r="F38" i="11"/>
  <c r="G37" i="11"/>
  <c r="F37" i="11"/>
  <c r="S36" i="11"/>
  <c r="R36" i="11"/>
  <c r="G36" i="11"/>
  <c r="N36" i="11" s="1"/>
  <c r="F36" i="11"/>
  <c r="G35" i="11"/>
  <c r="N35" i="11" s="1"/>
  <c r="F35" i="11"/>
  <c r="G34" i="11"/>
  <c r="N34" i="11" s="1"/>
  <c r="F34" i="11"/>
  <c r="G33" i="11"/>
  <c r="N33" i="11" s="1"/>
  <c r="F33" i="11"/>
  <c r="G32" i="11"/>
  <c r="F32" i="11"/>
  <c r="S31" i="11"/>
  <c r="R31" i="11"/>
  <c r="G31" i="11"/>
  <c r="N31" i="11" s="1"/>
  <c r="F31" i="11"/>
  <c r="G30" i="11"/>
  <c r="N30" i="11" s="1"/>
  <c r="F30" i="11"/>
  <c r="G29" i="11"/>
  <c r="N29" i="11" s="1"/>
  <c r="F29" i="11"/>
  <c r="G28" i="11"/>
  <c r="N28" i="11" s="1"/>
  <c r="F28" i="11"/>
  <c r="G27" i="11"/>
  <c r="F27" i="11"/>
  <c r="S26" i="11"/>
  <c r="R26" i="11"/>
  <c r="G26" i="11"/>
  <c r="N26" i="11" s="1"/>
  <c r="F26" i="11"/>
  <c r="G25" i="11"/>
  <c r="N25" i="11" s="1"/>
  <c r="F25" i="11"/>
  <c r="G24" i="11"/>
  <c r="N24" i="11" s="1"/>
  <c r="F24" i="11"/>
  <c r="G23" i="11"/>
  <c r="N23" i="11" s="1"/>
  <c r="F23" i="11"/>
  <c r="G22" i="11"/>
  <c r="N22" i="11" s="1"/>
  <c r="F22" i="11"/>
  <c r="S21" i="11"/>
  <c r="R21" i="11"/>
  <c r="G21" i="11"/>
  <c r="N21" i="11" s="1"/>
  <c r="F21" i="11"/>
  <c r="G20" i="11"/>
  <c r="N20" i="11" s="1"/>
  <c r="F20" i="11"/>
  <c r="G19" i="11"/>
  <c r="N19" i="11" s="1"/>
  <c r="F19" i="11"/>
  <c r="G18" i="11"/>
  <c r="N18" i="11" s="1"/>
  <c r="F18" i="11"/>
  <c r="G17" i="11"/>
  <c r="N17" i="11" s="1"/>
  <c r="F17" i="11"/>
  <c r="S16" i="11"/>
  <c r="R16" i="11"/>
  <c r="G16" i="11"/>
  <c r="N16" i="11" s="1"/>
  <c r="F16" i="11"/>
  <c r="G15" i="11"/>
  <c r="N15" i="11" s="1"/>
  <c r="F15" i="11"/>
  <c r="G14" i="11"/>
  <c r="N14" i="11" s="1"/>
  <c r="F14" i="11"/>
  <c r="G13" i="11"/>
  <c r="N13" i="11" s="1"/>
  <c r="F13" i="11"/>
  <c r="G12" i="11"/>
  <c r="F12" i="11"/>
  <c r="S11" i="11"/>
  <c r="R11" i="11"/>
  <c r="G11" i="11"/>
  <c r="N11" i="11" s="1"/>
  <c r="F11" i="11"/>
  <c r="G10" i="11"/>
  <c r="N10" i="11" s="1"/>
  <c r="F10" i="11"/>
  <c r="G9" i="11"/>
  <c r="N9" i="11" s="1"/>
  <c r="F9" i="11"/>
  <c r="G8" i="11"/>
  <c r="N8" i="11" s="1"/>
  <c r="F8" i="11"/>
  <c r="G7" i="11"/>
  <c r="F7" i="11"/>
  <c r="S6" i="11"/>
  <c r="R6" i="11"/>
  <c r="G6" i="11"/>
  <c r="N6" i="11" s="1"/>
  <c r="F6" i="11"/>
  <c r="G5" i="11"/>
  <c r="N5" i="11" s="1"/>
  <c r="F5" i="11"/>
  <c r="G4" i="11"/>
  <c r="N4" i="11" s="1"/>
  <c r="F4" i="11"/>
  <c r="G3" i="11"/>
  <c r="N3" i="11" s="1"/>
  <c r="F3" i="11"/>
  <c r="G2" i="11"/>
  <c r="N2" i="11" s="1"/>
  <c r="F2" i="11"/>
  <c r="S121" i="10"/>
  <c r="R121" i="10"/>
  <c r="S116" i="10"/>
  <c r="R116" i="10"/>
  <c r="S111" i="10"/>
  <c r="R111" i="10"/>
  <c r="S106" i="10"/>
  <c r="R106" i="10"/>
  <c r="S101" i="10"/>
  <c r="R101" i="10"/>
  <c r="S96" i="10"/>
  <c r="R96" i="10"/>
  <c r="S91" i="10"/>
  <c r="R91" i="10"/>
  <c r="S86" i="10"/>
  <c r="R86" i="10"/>
  <c r="S81" i="10"/>
  <c r="R81" i="10"/>
  <c r="S76" i="10"/>
  <c r="R76" i="10"/>
  <c r="S71" i="10"/>
  <c r="R71" i="10"/>
  <c r="S66" i="10"/>
  <c r="R66" i="10"/>
  <c r="S61" i="10"/>
  <c r="R61" i="10"/>
  <c r="S56" i="10"/>
  <c r="R56" i="10"/>
  <c r="S51" i="10"/>
  <c r="R51" i="10"/>
  <c r="S46" i="10"/>
  <c r="R46" i="10"/>
  <c r="S41" i="10"/>
  <c r="R41" i="10"/>
  <c r="S36" i="10"/>
  <c r="R36" i="10"/>
  <c r="S31" i="10"/>
  <c r="R31" i="10"/>
  <c r="S26" i="10"/>
  <c r="R26" i="10"/>
  <c r="S21" i="10"/>
  <c r="R21" i="10"/>
  <c r="S16" i="10"/>
  <c r="R16" i="10"/>
  <c r="S11" i="10"/>
  <c r="R11" i="10"/>
  <c r="S6" i="10"/>
  <c r="R6" i="10"/>
  <c r="S97" i="7"/>
  <c r="R97" i="7"/>
  <c r="S93" i="7"/>
  <c r="R93" i="7"/>
  <c r="S89" i="7"/>
  <c r="R89" i="7"/>
  <c r="S85" i="7"/>
  <c r="R85" i="7"/>
  <c r="S81" i="7"/>
  <c r="R81" i="7"/>
  <c r="S77" i="7"/>
  <c r="R77" i="7"/>
  <c r="S73" i="7"/>
  <c r="R73" i="7"/>
  <c r="S69" i="7"/>
  <c r="R69" i="7"/>
  <c r="S65" i="7"/>
  <c r="R65" i="7"/>
  <c r="S61" i="7"/>
  <c r="R61" i="7"/>
  <c r="S57" i="7"/>
  <c r="R57" i="7"/>
  <c r="S53" i="7"/>
  <c r="R53" i="7"/>
  <c r="S49" i="7"/>
  <c r="R49" i="7"/>
  <c r="S45" i="7"/>
  <c r="R45" i="7"/>
  <c r="S41" i="7"/>
  <c r="R41" i="7"/>
  <c r="S37" i="7"/>
  <c r="R37" i="7"/>
  <c r="S33" i="7"/>
  <c r="R33" i="7"/>
  <c r="S29" i="7"/>
  <c r="R29" i="7"/>
  <c r="S25" i="7"/>
  <c r="R25" i="7"/>
  <c r="S21" i="7"/>
  <c r="R21" i="7"/>
  <c r="S17" i="7"/>
  <c r="R17" i="7"/>
  <c r="S13" i="7"/>
  <c r="R13" i="7"/>
  <c r="S9" i="7"/>
  <c r="R9" i="7"/>
  <c r="S97" i="6"/>
  <c r="R97" i="6"/>
  <c r="S93" i="6"/>
  <c r="R93" i="6"/>
  <c r="S89" i="6"/>
  <c r="R89" i="6"/>
  <c r="S85" i="6"/>
  <c r="R85" i="6"/>
  <c r="S81" i="6"/>
  <c r="R81" i="6"/>
  <c r="S77" i="6"/>
  <c r="R77" i="6"/>
  <c r="S73" i="6"/>
  <c r="R73" i="6"/>
  <c r="S69" i="6"/>
  <c r="R69" i="6"/>
  <c r="S65" i="6"/>
  <c r="R65" i="6"/>
  <c r="S61" i="6"/>
  <c r="R61" i="6"/>
  <c r="S57" i="6"/>
  <c r="R57" i="6"/>
  <c r="S53" i="6"/>
  <c r="R53" i="6"/>
  <c r="S49" i="6"/>
  <c r="R49" i="6"/>
  <c r="S45" i="6"/>
  <c r="R45" i="6"/>
  <c r="S41" i="6"/>
  <c r="R41" i="6"/>
  <c r="S37" i="6"/>
  <c r="R37" i="6"/>
  <c r="S33" i="6"/>
  <c r="R33" i="6"/>
  <c r="S29" i="6"/>
  <c r="R29" i="6"/>
  <c r="S25" i="6"/>
  <c r="R25" i="6"/>
  <c r="S21" i="6"/>
  <c r="R21" i="6"/>
  <c r="S17" i="6"/>
  <c r="R17" i="6"/>
  <c r="S13" i="6"/>
  <c r="R13" i="6"/>
  <c r="S9" i="6"/>
  <c r="R9" i="6"/>
  <c r="S97" i="5"/>
  <c r="R97" i="5"/>
  <c r="S93" i="5"/>
  <c r="R93" i="5"/>
  <c r="S89" i="5"/>
  <c r="R89" i="5"/>
  <c r="S85" i="5"/>
  <c r="R85" i="5"/>
  <c r="S81" i="5"/>
  <c r="R81" i="5"/>
  <c r="S77" i="5"/>
  <c r="R77" i="5"/>
  <c r="S73" i="5"/>
  <c r="R73" i="5"/>
  <c r="S69" i="5"/>
  <c r="R69" i="5"/>
  <c r="S65" i="5"/>
  <c r="R65" i="5"/>
  <c r="S61" i="5"/>
  <c r="R61" i="5"/>
  <c r="S57" i="5"/>
  <c r="R57" i="5"/>
  <c r="S53" i="5"/>
  <c r="R53" i="5"/>
  <c r="S49" i="5"/>
  <c r="R49" i="5"/>
  <c r="S45" i="5"/>
  <c r="R45" i="5"/>
  <c r="S41" i="5"/>
  <c r="R41" i="5"/>
  <c r="S37" i="5"/>
  <c r="R37" i="5"/>
  <c r="S33" i="5"/>
  <c r="R33" i="5"/>
  <c r="S29" i="5"/>
  <c r="R29" i="5"/>
  <c r="S25" i="5"/>
  <c r="R25" i="5"/>
  <c r="S21" i="5"/>
  <c r="R21" i="5"/>
  <c r="S17" i="5"/>
  <c r="R17" i="5"/>
  <c r="S13" i="5"/>
  <c r="R13" i="5"/>
  <c r="S9" i="5"/>
  <c r="R9" i="5"/>
  <c r="S97" i="4"/>
  <c r="R97" i="4"/>
  <c r="S93" i="4"/>
  <c r="R93" i="4"/>
  <c r="S89" i="4"/>
  <c r="R89" i="4"/>
  <c r="S85" i="4"/>
  <c r="R85" i="4"/>
  <c r="S81" i="4"/>
  <c r="R81" i="4"/>
  <c r="S77" i="4"/>
  <c r="R77" i="4"/>
  <c r="S73" i="4"/>
  <c r="R73" i="4"/>
  <c r="S69" i="4"/>
  <c r="R69" i="4"/>
  <c r="S65" i="4"/>
  <c r="R65" i="4"/>
  <c r="S61" i="4"/>
  <c r="R61" i="4"/>
  <c r="S57" i="4"/>
  <c r="R57" i="4"/>
  <c r="S53" i="4"/>
  <c r="R53" i="4"/>
  <c r="S49" i="4"/>
  <c r="R49" i="4"/>
  <c r="S45" i="4"/>
  <c r="R45" i="4"/>
  <c r="S41" i="4"/>
  <c r="R41" i="4"/>
  <c r="S37" i="4"/>
  <c r="R37" i="4"/>
  <c r="S33" i="4"/>
  <c r="R33" i="4"/>
  <c r="S29" i="4"/>
  <c r="R29" i="4"/>
  <c r="S25" i="4"/>
  <c r="R25" i="4"/>
  <c r="S21" i="4"/>
  <c r="R21" i="4"/>
  <c r="S17" i="4"/>
  <c r="R17" i="4"/>
  <c r="S13" i="4"/>
  <c r="R13" i="4"/>
  <c r="S9" i="4"/>
  <c r="R9" i="4"/>
  <c r="G97" i="7"/>
  <c r="N97" i="7" s="1"/>
  <c r="F97" i="7"/>
  <c r="G96" i="7"/>
  <c r="N96" i="7" s="1"/>
  <c r="F96" i="7"/>
  <c r="G95" i="7"/>
  <c r="N95" i="7" s="1"/>
  <c r="F95" i="7"/>
  <c r="G94" i="7"/>
  <c r="F94" i="7"/>
  <c r="G93" i="7"/>
  <c r="N93" i="7" s="1"/>
  <c r="F93" i="7"/>
  <c r="G92" i="7"/>
  <c r="N92" i="7" s="1"/>
  <c r="F92" i="7"/>
  <c r="G91" i="7"/>
  <c r="N91" i="7" s="1"/>
  <c r="F91" i="7"/>
  <c r="G90" i="7"/>
  <c r="F90" i="7"/>
  <c r="G89" i="7"/>
  <c r="N89" i="7" s="1"/>
  <c r="F89" i="7"/>
  <c r="G88" i="7"/>
  <c r="N88" i="7" s="1"/>
  <c r="F88" i="7"/>
  <c r="G87" i="7"/>
  <c r="N87" i="7" s="1"/>
  <c r="F87" i="7"/>
  <c r="G86" i="7"/>
  <c r="N86" i="7" s="1"/>
  <c r="F86" i="7"/>
  <c r="G85" i="7"/>
  <c r="N85" i="7" s="1"/>
  <c r="F85" i="7"/>
  <c r="G84" i="7"/>
  <c r="N84" i="7" s="1"/>
  <c r="F84" i="7"/>
  <c r="G83" i="7"/>
  <c r="N83" i="7" s="1"/>
  <c r="F83" i="7"/>
  <c r="G82" i="7"/>
  <c r="F82" i="7"/>
  <c r="G81" i="7"/>
  <c r="N81" i="7" s="1"/>
  <c r="F81" i="7"/>
  <c r="G80" i="7"/>
  <c r="N80" i="7" s="1"/>
  <c r="F80" i="7"/>
  <c r="G79" i="7"/>
  <c r="N79" i="7" s="1"/>
  <c r="F79" i="7"/>
  <c r="G78" i="7"/>
  <c r="F78" i="7"/>
  <c r="G77" i="7"/>
  <c r="N77" i="7" s="1"/>
  <c r="F77" i="7"/>
  <c r="G76" i="7"/>
  <c r="N76" i="7" s="1"/>
  <c r="F76" i="7"/>
  <c r="G75" i="7"/>
  <c r="N75" i="7" s="1"/>
  <c r="F75" i="7"/>
  <c r="G74" i="7"/>
  <c r="N74" i="7" s="1"/>
  <c r="F74" i="7"/>
  <c r="G73" i="7"/>
  <c r="N73" i="7" s="1"/>
  <c r="F73" i="7"/>
  <c r="G72" i="7"/>
  <c r="N72" i="7" s="1"/>
  <c r="F72" i="7"/>
  <c r="G71" i="7"/>
  <c r="N71" i="7" s="1"/>
  <c r="F71" i="7"/>
  <c r="G70" i="7"/>
  <c r="F70" i="7"/>
  <c r="G69" i="7"/>
  <c r="N69" i="7" s="1"/>
  <c r="F69" i="7"/>
  <c r="G68" i="7"/>
  <c r="N68" i="7" s="1"/>
  <c r="F68" i="7"/>
  <c r="G67" i="7"/>
  <c r="N67" i="7" s="1"/>
  <c r="F67" i="7"/>
  <c r="G66" i="7"/>
  <c r="F66" i="7"/>
  <c r="G65" i="7"/>
  <c r="N65" i="7" s="1"/>
  <c r="F65" i="7"/>
  <c r="G64" i="7"/>
  <c r="N64" i="7" s="1"/>
  <c r="F64" i="7"/>
  <c r="G63" i="7"/>
  <c r="N63" i="7" s="1"/>
  <c r="F63" i="7"/>
  <c r="G62" i="7"/>
  <c r="N62" i="7" s="1"/>
  <c r="F62" i="7"/>
  <c r="G61" i="7"/>
  <c r="N61" i="7" s="1"/>
  <c r="F61" i="7"/>
  <c r="G60" i="7"/>
  <c r="N60" i="7" s="1"/>
  <c r="F60" i="7"/>
  <c r="G59" i="7"/>
  <c r="N59" i="7" s="1"/>
  <c r="F59" i="7"/>
  <c r="G58" i="7"/>
  <c r="F58" i="7"/>
  <c r="G57" i="7"/>
  <c r="N57" i="7" s="1"/>
  <c r="F57" i="7"/>
  <c r="G56" i="7"/>
  <c r="N56" i="7" s="1"/>
  <c r="F56" i="7"/>
  <c r="G55" i="7"/>
  <c r="N55" i="7" s="1"/>
  <c r="F55" i="7"/>
  <c r="G54" i="7"/>
  <c r="N54" i="7" s="1"/>
  <c r="O54" i="7" s="1"/>
  <c r="F54" i="7"/>
  <c r="G53" i="7"/>
  <c r="N53" i="7" s="1"/>
  <c r="F53" i="7"/>
  <c r="G52" i="7"/>
  <c r="N52" i="7" s="1"/>
  <c r="F52" i="7"/>
  <c r="G51" i="7"/>
  <c r="N51" i="7" s="1"/>
  <c r="F51" i="7"/>
  <c r="G50" i="7"/>
  <c r="N50" i="7" s="1"/>
  <c r="F50" i="7"/>
  <c r="G49" i="7"/>
  <c r="N49" i="7" s="1"/>
  <c r="F49" i="7"/>
  <c r="G48" i="7"/>
  <c r="N48" i="7" s="1"/>
  <c r="F48" i="7"/>
  <c r="G47" i="7"/>
  <c r="N47" i="7" s="1"/>
  <c r="F47" i="7"/>
  <c r="G46" i="7"/>
  <c r="F46" i="7"/>
  <c r="G45" i="7"/>
  <c r="N45" i="7" s="1"/>
  <c r="F45" i="7"/>
  <c r="G44" i="7"/>
  <c r="N44" i="7" s="1"/>
  <c r="F44" i="7"/>
  <c r="G43" i="7"/>
  <c r="N43" i="7" s="1"/>
  <c r="F43" i="7"/>
  <c r="G42" i="7"/>
  <c r="F42" i="7"/>
  <c r="G41" i="7"/>
  <c r="N41" i="7" s="1"/>
  <c r="F41" i="7"/>
  <c r="G40" i="7"/>
  <c r="N40" i="7" s="1"/>
  <c r="F40" i="7"/>
  <c r="G39" i="7"/>
  <c r="N39" i="7" s="1"/>
  <c r="F39" i="7"/>
  <c r="G38" i="7"/>
  <c r="N38" i="7" s="1"/>
  <c r="F38" i="7"/>
  <c r="G37" i="7"/>
  <c r="N37" i="7" s="1"/>
  <c r="F37" i="7"/>
  <c r="G36" i="7"/>
  <c r="N36" i="7" s="1"/>
  <c r="F36" i="7"/>
  <c r="G35" i="7"/>
  <c r="N35" i="7" s="1"/>
  <c r="F35" i="7"/>
  <c r="G34" i="7"/>
  <c r="F34" i="7"/>
  <c r="G33" i="7"/>
  <c r="N33" i="7" s="1"/>
  <c r="F33" i="7"/>
  <c r="G32" i="7"/>
  <c r="N32" i="7" s="1"/>
  <c r="F32" i="7"/>
  <c r="G31" i="7"/>
  <c r="N31" i="7" s="1"/>
  <c r="F31" i="7"/>
  <c r="G30" i="7"/>
  <c r="F30" i="7"/>
  <c r="G29" i="7"/>
  <c r="N29" i="7" s="1"/>
  <c r="F29" i="7"/>
  <c r="G28" i="7"/>
  <c r="N28" i="7" s="1"/>
  <c r="F28" i="7"/>
  <c r="G27" i="7"/>
  <c r="N27" i="7" s="1"/>
  <c r="F27" i="7"/>
  <c r="G26" i="7"/>
  <c r="N26" i="7" s="1"/>
  <c r="F26" i="7"/>
  <c r="G25" i="7"/>
  <c r="N25" i="7" s="1"/>
  <c r="F25" i="7"/>
  <c r="G24" i="7"/>
  <c r="N24" i="7" s="1"/>
  <c r="F24" i="7"/>
  <c r="G23" i="7"/>
  <c r="N23" i="7" s="1"/>
  <c r="F23" i="7"/>
  <c r="G22" i="7"/>
  <c r="F22" i="7"/>
  <c r="G21" i="7"/>
  <c r="N21" i="7" s="1"/>
  <c r="F21" i="7"/>
  <c r="G20" i="7"/>
  <c r="N20" i="7" s="1"/>
  <c r="F20" i="7"/>
  <c r="G19" i="7"/>
  <c r="N19" i="7" s="1"/>
  <c r="F19" i="7"/>
  <c r="G18" i="7"/>
  <c r="F18" i="7"/>
  <c r="G17" i="7"/>
  <c r="N17" i="7" s="1"/>
  <c r="F17" i="7"/>
  <c r="G16" i="7"/>
  <c r="N16" i="7" s="1"/>
  <c r="F16" i="7"/>
  <c r="G15" i="7"/>
  <c r="N15" i="7" s="1"/>
  <c r="F15" i="7"/>
  <c r="G14" i="7"/>
  <c r="N14" i="7" s="1"/>
  <c r="F14" i="7"/>
  <c r="G13" i="7"/>
  <c r="N13" i="7" s="1"/>
  <c r="F13" i="7"/>
  <c r="G12" i="7"/>
  <c r="N12" i="7" s="1"/>
  <c r="F12" i="7"/>
  <c r="G11" i="7"/>
  <c r="N11" i="7" s="1"/>
  <c r="F11" i="7"/>
  <c r="G10" i="7"/>
  <c r="F10" i="7"/>
  <c r="G9" i="7"/>
  <c r="N9" i="7" s="1"/>
  <c r="F9" i="7"/>
  <c r="G8" i="7"/>
  <c r="N8" i="7" s="1"/>
  <c r="F8" i="7"/>
  <c r="G7" i="7"/>
  <c r="N7" i="7" s="1"/>
  <c r="F7" i="7"/>
  <c r="G6" i="7"/>
  <c r="F6" i="7"/>
  <c r="S5" i="7"/>
  <c r="R5" i="7"/>
  <c r="G5" i="7"/>
  <c r="N5" i="7" s="1"/>
  <c r="F5" i="7"/>
  <c r="G4" i="7"/>
  <c r="N4" i="7" s="1"/>
  <c r="F4" i="7"/>
  <c r="G3" i="7"/>
  <c r="N3" i="7" s="1"/>
  <c r="F3" i="7"/>
  <c r="G2" i="7"/>
  <c r="F2" i="7"/>
  <c r="G97" i="5"/>
  <c r="N97" i="5" s="1"/>
  <c r="F97" i="5"/>
  <c r="G96" i="5"/>
  <c r="N96" i="5" s="1"/>
  <c r="F96" i="5"/>
  <c r="G95" i="5"/>
  <c r="N95" i="5" s="1"/>
  <c r="F95" i="5"/>
  <c r="G94" i="5"/>
  <c r="G93" i="5"/>
  <c r="N93" i="5" s="1"/>
  <c r="F93" i="5"/>
  <c r="G92" i="5"/>
  <c r="N92" i="5" s="1"/>
  <c r="F92" i="5"/>
  <c r="G91" i="5"/>
  <c r="N91" i="5" s="1"/>
  <c r="F91" i="5"/>
  <c r="G90" i="5"/>
  <c r="F90" i="5"/>
  <c r="G89" i="5"/>
  <c r="N89" i="5" s="1"/>
  <c r="F89" i="5"/>
  <c r="G88" i="5"/>
  <c r="N88" i="5" s="1"/>
  <c r="F88" i="5"/>
  <c r="G87" i="5"/>
  <c r="N87" i="5" s="1"/>
  <c r="F87" i="5"/>
  <c r="G86" i="5"/>
  <c r="N86" i="5" s="1"/>
  <c r="O86" i="5" s="1"/>
  <c r="F86" i="5"/>
  <c r="G85" i="5"/>
  <c r="N85" i="5" s="1"/>
  <c r="F85" i="5"/>
  <c r="G84" i="5"/>
  <c r="N84" i="5" s="1"/>
  <c r="F84" i="5"/>
  <c r="G83" i="5"/>
  <c r="N83" i="5" s="1"/>
  <c r="F83" i="5"/>
  <c r="G82" i="5"/>
  <c r="F82" i="5"/>
  <c r="G81" i="5"/>
  <c r="N81" i="5" s="1"/>
  <c r="F81" i="5"/>
  <c r="G80" i="5"/>
  <c r="N80" i="5" s="1"/>
  <c r="F80" i="5"/>
  <c r="G79" i="5"/>
  <c r="N79" i="5" s="1"/>
  <c r="F79" i="5"/>
  <c r="G78" i="5"/>
  <c r="F78" i="5"/>
  <c r="G77" i="5"/>
  <c r="N77" i="5" s="1"/>
  <c r="F77" i="5"/>
  <c r="G76" i="5"/>
  <c r="N76" i="5" s="1"/>
  <c r="F76" i="5"/>
  <c r="G75" i="5"/>
  <c r="N75" i="5" s="1"/>
  <c r="F75" i="5"/>
  <c r="G74" i="5"/>
  <c r="N74" i="5" s="1"/>
  <c r="F74" i="5"/>
  <c r="G73" i="5"/>
  <c r="N73" i="5" s="1"/>
  <c r="F73" i="5"/>
  <c r="G72" i="5"/>
  <c r="N72" i="5" s="1"/>
  <c r="F72" i="5"/>
  <c r="G71" i="5"/>
  <c r="N71" i="5" s="1"/>
  <c r="F71" i="5"/>
  <c r="G70" i="5"/>
  <c r="F70" i="5"/>
  <c r="G69" i="5"/>
  <c r="N69" i="5" s="1"/>
  <c r="F69" i="5"/>
  <c r="G68" i="5"/>
  <c r="N68" i="5" s="1"/>
  <c r="F68" i="5"/>
  <c r="G67" i="5"/>
  <c r="N67" i="5" s="1"/>
  <c r="F67" i="5"/>
  <c r="G66" i="5"/>
  <c r="F66" i="5"/>
  <c r="G65" i="5"/>
  <c r="N65" i="5" s="1"/>
  <c r="F65" i="5"/>
  <c r="G64" i="5"/>
  <c r="N64" i="5" s="1"/>
  <c r="F64" i="5"/>
  <c r="G63" i="5"/>
  <c r="N63" i="5" s="1"/>
  <c r="F63" i="5"/>
  <c r="G62" i="5"/>
  <c r="N62" i="5" s="1"/>
  <c r="F62" i="5"/>
  <c r="G61" i="5"/>
  <c r="N61" i="5" s="1"/>
  <c r="F61" i="5"/>
  <c r="G60" i="5"/>
  <c r="N60" i="5" s="1"/>
  <c r="F60" i="5"/>
  <c r="G59" i="5"/>
  <c r="N59" i="5" s="1"/>
  <c r="F59" i="5"/>
  <c r="G58" i="5"/>
  <c r="F58" i="5"/>
  <c r="G57" i="5"/>
  <c r="N57" i="5" s="1"/>
  <c r="F57" i="5"/>
  <c r="G56" i="5"/>
  <c r="N56" i="5" s="1"/>
  <c r="F56" i="5"/>
  <c r="G55" i="5"/>
  <c r="N55" i="5" s="1"/>
  <c r="F55" i="5"/>
  <c r="G54" i="5"/>
  <c r="F54" i="5"/>
  <c r="G53" i="5"/>
  <c r="N53" i="5" s="1"/>
  <c r="F53" i="5"/>
  <c r="G52" i="5"/>
  <c r="N52" i="5" s="1"/>
  <c r="F52" i="5"/>
  <c r="G51" i="5"/>
  <c r="N51" i="5" s="1"/>
  <c r="F51" i="5"/>
  <c r="G50" i="5"/>
  <c r="N50" i="5" s="1"/>
  <c r="F50" i="5"/>
  <c r="G49" i="5"/>
  <c r="N49" i="5" s="1"/>
  <c r="F49" i="5"/>
  <c r="G48" i="5"/>
  <c r="N48" i="5" s="1"/>
  <c r="F48" i="5"/>
  <c r="G47" i="5"/>
  <c r="N47" i="5" s="1"/>
  <c r="F47" i="5"/>
  <c r="G46" i="5"/>
  <c r="F46" i="5"/>
  <c r="G45" i="5"/>
  <c r="N45" i="5" s="1"/>
  <c r="F45" i="5"/>
  <c r="G44" i="5"/>
  <c r="N44" i="5" s="1"/>
  <c r="F44" i="5"/>
  <c r="G43" i="5"/>
  <c r="N43" i="5" s="1"/>
  <c r="F43" i="5"/>
  <c r="G42" i="5"/>
  <c r="N42" i="5" s="1"/>
  <c r="O42" i="5" s="1"/>
  <c r="F42" i="5"/>
  <c r="G41" i="5"/>
  <c r="N41" i="5" s="1"/>
  <c r="F41" i="5"/>
  <c r="G40" i="5"/>
  <c r="N40" i="5" s="1"/>
  <c r="F40" i="5"/>
  <c r="G39" i="5"/>
  <c r="N39" i="5" s="1"/>
  <c r="F39" i="5"/>
  <c r="G38" i="5"/>
  <c r="N38" i="5" s="1"/>
  <c r="F38" i="5"/>
  <c r="G37" i="5"/>
  <c r="N37" i="5" s="1"/>
  <c r="F37" i="5"/>
  <c r="G36" i="5"/>
  <c r="N36" i="5" s="1"/>
  <c r="F36" i="5"/>
  <c r="G35" i="5"/>
  <c r="N35" i="5" s="1"/>
  <c r="F35" i="5"/>
  <c r="G34" i="5"/>
  <c r="F34" i="5"/>
  <c r="G33" i="5"/>
  <c r="N33" i="5" s="1"/>
  <c r="F33" i="5"/>
  <c r="G32" i="5"/>
  <c r="N32" i="5" s="1"/>
  <c r="F32" i="5"/>
  <c r="G31" i="5"/>
  <c r="N31" i="5" s="1"/>
  <c r="F31" i="5"/>
  <c r="G30" i="5"/>
  <c r="F30" i="5"/>
  <c r="G29" i="5"/>
  <c r="N29" i="5" s="1"/>
  <c r="F29" i="5"/>
  <c r="G28" i="5"/>
  <c r="N28" i="5" s="1"/>
  <c r="F28" i="5"/>
  <c r="G27" i="5"/>
  <c r="N27" i="5" s="1"/>
  <c r="F27" i="5"/>
  <c r="G26" i="5"/>
  <c r="N26" i="5" s="1"/>
  <c r="F26" i="5"/>
  <c r="G25" i="5"/>
  <c r="N25" i="5" s="1"/>
  <c r="F25" i="5"/>
  <c r="G24" i="5"/>
  <c r="N24" i="5" s="1"/>
  <c r="F24" i="5"/>
  <c r="G23" i="5"/>
  <c r="N23" i="5" s="1"/>
  <c r="F23" i="5"/>
  <c r="G22" i="5"/>
  <c r="F22" i="5"/>
  <c r="G21" i="5"/>
  <c r="N21" i="5" s="1"/>
  <c r="F21" i="5"/>
  <c r="G20" i="5"/>
  <c r="N20" i="5" s="1"/>
  <c r="F20" i="5"/>
  <c r="G19" i="5"/>
  <c r="N19" i="5" s="1"/>
  <c r="F19" i="5"/>
  <c r="G18" i="5"/>
  <c r="F18" i="5"/>
  <c r="G17" i="5"/>
  <c r="N17" i="5" s="1"/>
  <c r="F17" i="5"/>
  <c r="G16" i="5"/>
  <c r="N16" i="5" s="1"/>
  <c r="F16" i="5"/>
  <c r="G15" i="5"/>
  <c r="N15" i="5" s="1"/>
  <c r="F15" i="5"/>
  <c r="G14" i="5"/>
  <c r="N14" i="5" s="1"/>
  <c r="F14" i="5"/>
  <c r="G13" i="5"/>
  <c r="N13" i="5" s="1"/>
  <c r="F13" i="5"/>
  <c r="G12" i="5"/>
  <c r="N12" i="5" s="1"/>
  <c r="F12" i="5"/>
  <c r="G11" i="5"/>
  <c r="N11" i="5" s="1"/>
  <c r="F11" i="5"/>
  <c r="G10" i="5"/>
  <c r="N10" i="5" s="1"/>
  <c r="F10" i="5"/>
  <c r="G9" i="5"/>
  <c r="N9" i="5" s="1"/>
  <c r="F9" i="5"/>
  <c r="G8" i="5"/>
  <c r="N8" i="5" s="1"/>
  <c r="F8" i="5"/>
  <c r="G7" i="5"/>
  <c r="N7" i="5" s="1"/>
  <c r="F7" i="5"/>
  <c r="G6" i="5"/>
  <c r="F6" i="5"/>
  <c r="S5" i="5"/>
  <c r="R5" i="5"/>
  <c r="G5" i="5"/>
  <c r="N5" i="5" s="1"/>
  <c r="F5" i="5"/>
  <c r="G4" i="5"/>
  <c r="N4" i="5" s="1"/>
  <c r="F4" i="5"/>
  <c r="G3" i="5"/>
  <c r="N3" i="5" s="1"/>
  <c r="F3" i="5"/>
  <c r="G2" i="5"/>
  <c r="F2" i="5"/>
  <c r="G97" i="6"/>
  <c r="N97" i="6" s="1"/>
  <c r="F97" i="6"/>
  <c r="G96" i="6"/>
  <c r="N96" i="6" s="1"/>
  <c r="F96" i="6"/>
  <c r="G95" i="6"/>
  <c r="N95" i="6" s="1"/>
  <c r="F95" i="6"/>
  <c r="G94" i="6"/>
  <c r="F94" i="6"/>
  <c r="G93" i="6"/>
  <c r="N93" i="6" s="1"/>
  <c r="F93" i="6"/>
  <c r="G92" i="6"/>
  <c r="N92" i="6" s="1"/>
  <c r="F92" i="6"/>
  <c r="G91" i="6"/>
  <c r="N91" i="6" s="1"/>
  <c r="F91" i="6"/>
  <c r="G90" i="6"/>
  <c r="F90" i="6"/>
  <c r="G89" i="6"/>
  <c r="N89" i="6" s="1"/>
  <c r="F89" i="6"/>
  <c r="G88" i="6"/>
  <c r="N88" i="6" s="1"/>
  <c r="F88" i="6"/>
  <c r="G87" i="6"/>
  <c r="N87" i="6" s="1"/>
  <c r="F87" i="6"/>
  <c r="G86" i="6"/>
  <c r="N86" i="6" s="1"/>
  <c r="O86" i="6" s="1"/>
  <c r="F86" i="6"/>
  <c r="G85" i="6"/>
  <c r="N85" i="6" s="1"/>
  <c r="F85" i="6"/>
  <c r="G84" i="6"/>
  <c r="N84" i="6" s="1"/>
  <c r="F84" i="6"/>
  <c r="G83" i="6"/>
  <c r="N83" i="6" s="1"/>
  <c r="F83" i="6"/>
  <c r="G82" i="6"/>
  <c r="F82" i="6"/>
  <c r="G81" i="6"/>
  <c r="N81" i="6" s="1"/>
  <c r="F81" i="6"/>
  <c r="G80" i="6"/>
  <c r="N80" i="6" s="1"/>
  <c r="F80" i="6"/>
  <c r="G79" i="6"/>
  <c r="N79" i="6" s="1"/>
  <c r="F79" i="6"/>
  <c r="G78" i="6"/>
  <c r="F78" i="6"/>
  <c r="G77" i="6"/>
  <c r="N77" i="6" s="1"/>
  <c r="F77" i="6"/>
  <c r="G76" i="6"/>
  <c r="N76" i="6" s="1"/>
  <c r="F76" i="6"/>
  <c r="G75" i="6"/>
  <c r="N75" i="6" s="1"/>
  <c r="F75" i="6"/>
  <c r="G74" i="6"/>
  <c r="N74" i="6" s="1"/>
  <c r="F74" i="6"/>
  <c r="G73" i="6"/>
  <c r="N73" i="6" s="1"/>
  <c r="F73" i="6"/>
  <c r="G72" i="6"/>
  <c r="N72" i="6" s="1"/>
  <c r="F72" i="6"/>
  <c r="G71" i="6"/>
  <c r="N71" i="6" s="1"/>
  <c r="F71" i="6"/>
  <c r="G70" i="6"/>
  <c r="F70" i="6"/>
  <c r="G69" i="6"/>
  <c r="N69" i="6" s="1"/>
  <c r="F69" i="6"/>
  <c r="G68" i="6"/>
  <c r="N68" i="6" s="1"/>
  <c r="F68" i="6"/>
  <c r="G67" i="6"/>
  <c r="N67" i="6" s="1"/>
  <c r="F67" i="6"/>
  <c r="G66" i="6"/>
  <c r="F66" i="6"/>
  <c r="G65" i="6"/>
  <c r="N65" i="6" s="1"/>
  <c r="F65" i="6"/>
  <c r="G64" i="6"/>
  <c r="N64" i="6" s="1"/>
  <c r="F64" i="6"/>
  <c r="G63" i="6"/>
  <c r="N63" i="6" s="1"/>
  <c r="F63" i="6"/>
  <c r="G62" i="6"/>
  <c r="N62" i="6" s="1"/>
  <c r="F62" i="6"/>
  <c r="G61" i="6"/>
  <c r="N61" i="6" s="1"/>
  <c r="F61" i="6"/>
  <c r="G60" i="6"/>
  <c r="N60" i="6" s="1"/>
  <c r="F60" i="6"/>
  <c r="G59" i="6"/>
  <c r="N59" i="6" s="1"/>
  <c r="F59" i="6"/>
  <c r="G58" i="6"/>
  <c r="F58" i="6"/>
  <c r="G57" i="6"/>
  <c r="N57" i="6" s="1"/>
  <c r="F57" i="6"/>
  <c r="G56" i="6"/>
  <c r="N56" i="6" s="1"/>
  <c r="F56" i="6"/>
  <c r="G55" i="6"/>
  <c r="N55" i="6" s="1"/>
  <c r="F55" i="6"/>
  <c r="G54" i="6"/>
  <c r="F54" i="6"/>
  <c r="G53" i="6"/>
  <c r="N53" i="6" s="1"/>
  <c r="F53" i="6"/>
  <c r="G52" i="6"/>
  <c r="N52" i="6" s="1"/>
  <c r="F52" i="6"/>
  <c r="G51" i="6"/>
  <c r="N51" i="6" s="1"/>
  <c r="F51" i="6"/>
  <c r="G50" i="6"/>
  <c r="N50" i="6" s="1"/>
  <c r="F50" i="6"/>
  <c r="G49" i="6"/>
  <c r="N49" i="6" s="1"/>
  <c r="F49" i="6"/>
  <c r="G48" i="6"/>
  <c r="N48" i="6" s="1"/>
  <c r="F48" i="6"/>
  <c r="G47" i="6"/>
  <c r="N47" i="6" s="1"/>
  <c r="F47" i="6"/>
  <c r="G46" i="6"/>
  <c r="F46" i="6"/>
  <c r="G45" i="6"/>
  <c r="N45" i="6" s="1"/>
  <c r="F45" i="6"/>
  <c r="G44" i="6"/>
  <c r="N44" i="6" s="1"/>
  <c r="F44" i="6"/>
  <c r="G43" i="6"/>
  <c r="N43" i="6" s="1"/>
  <c r="F43" i="6"/>
  <c r="G42" i="6"/>
  <c r="F42" i="6"/>
  <c r="G41" i="6"/>
  <c r="N41" i="6" s="1"/>
  <c r="F41" i="6"/>
  <c r="G40" i="6"/>
  <c r="N40" i="6" s="1"/>
  <c r="F40" i="6"/>
  <c r="G39" i="6"/>
  <c r="N39" i="6" s="1"/>
  <c r="F39" i="6"/>
  <c r="G38" i="6"/>
  <c r="N38" i="6" s="1"/>
  <c r="F38" i="6"/>
  <c r="G37" i="6"/>
  <c r="N37" i="6" s="1"/>
  <c r="F37" i="6"/>
  <c r="G36" i="6"/>
  <c r="N36" i="6" s="1"/>
  <c r="F36" i="6"/>
  <c r="G35" i="6"/>
  <c r="N35" i="6" s="1"/>
  <c r="F35" i="6"/>
  <c r="G34" i="6"/>
  <c r="F34" i="6"/>
  <c r="G33" i="6"/>
  <c r="N33" i="6" s="1"/>
  <c r="F33" i="6"/>
  <c r="G32" i="6"/>
  <c r="N32" i="6" s="1"/>
  <c r="F32" i="6"/>
  <c r="G31" i="6"/>
  <c r="N31" i="6" s="1"/>
  <c r="F31" i="6"/>
  <c r="G30" i="6"/>
  <c r="F30" i="6"/>
  <c r="G29" i="6"/>
  <c r="N29" i="6" s="1"/>
  <c r="F29" i="6"/>
  <c r="G28" i="6"/>
  <c r="N28" i="6" s="1"/>
  <c r="F28" i="6"/>
  <c r="G27" i="6"/>
  <c r="N27" i="6" s="1"/>
  <c r="F27" i="6"/>
  <c r="G26" i="6"/>
  <c r="N26" i="6" s="1"/>
  <c r="F26" i="6"/>
  <c r="G25" i="6"/>
  <c r="N25" i="6" s="1"/>
  <c r="F25" i="6"/>
  <c r="G24" i="6"/>
  <c r="N24" i="6" s="1"/>
  <c r="F24" i="6"/>
  <c r="G23" i="6"/>
  <c r="N23" i="6" s="1"/>
  <c r="F23" i="6"/>
  <c r="G22" i="6"/>
  <c r="F22" i="6"/>
  <c r="G21" i="6"/>
  <c r="N21" i="6" s="1"/>
  <c r="F21" i="6"/>
  <c r="G20" i="6"/>
  <c r="N20" i="6" s="1"/>
  <c r="F20" i="6"/>
  <c r="G19" i="6"/>
  <c r="N19" i="6" s="1"/>
  <c r="F19" i="6"/>
  <c r="G18" i="6"/>
  <c r="F18" i="6"/>
  <c r="G17" i="6"/>
  <c r="N17" i="6" s="1"/>
  <c r="F17" i="6"/>
  <c r="G16" i="6"/>
  <c r="N16" i="6" s="1"/>
  <c r="F16" i="6"/>
  <c r="G15" i="6"/>
  <c r="N15" i="6" s="1"/>
  <c r="F15" i="6"/>
  <c r="G14" i="6"/>
  <c r="N14" i="6" s="1"/>
  <c r="F14" i="6"/>
  <c r="G13" i="6"/>
  <c r="N13" i="6" s="1"/>
  <c r="F13" i="6"/>
  <c r="G12" i="6"/>
  <c r="N12" i="6" s="1"/>
  <c r="F12" i="6"/>
  <c r="G11" i="6"/>
  <c r="N11" i="6" s="1"/>
  <c r="F11" i="6"/>
  <c r="G10" i="6"/>
  <c r="N10" i="6" s="1"/>
  <c r="O10" i="6" s="1"/>
  <c r="F10" i="6"/>
  <c r="G9" i="6"/>
  <c r="N9" i="6" s="1"/>
  <c r="F9" i="6"/>
  <c r="G8" i="6"/>
  <c r="N8" i="6" s="1"/>
  <c r="F8" i="6"/>
  <c r="G7" i="6"/>
  <c r="N7" i="6" s="1"/>
  <c r="F7" i="6"/>
  <c r="G6" i="6"/>
  <c r="F6" i="6"/>
  <c r="S5" i="6"/>
  <c r="R5" i="6"/>
  <c r="G5" i="6"/>
  <c r="N5" i="6" s="1"/>
  <c r="F5" i="6"/>
  <c r="G4" i="6"/>
  <c r="N4" i="6" s="1"/>
  <c r="F4" i="6"/>
  <c r="G3" i="6"/>
  <c r="N3" i="6" s="1"/>
  <c r="F3" i="6"/>
  <c r="G2" i="6"/>
  <c r="F2" i="6"/>
  <c r="S5" i="4"/>
  <c r="R5" i="4"/>
  <c r="S121" i="9"/>
  <c r="R121" i="9"/>
  <c r="G121" i="9"/>
  <c r="N121" i="9" s="1"/>
  <c r="F121" i="9"/>
  <c r="G120" i="9"/>
  <c r="N120" i="9" s="1"/>
  <c r="F120" i="9"/>
  <c r="G119" i="9"/>
  <c r="N119" i="9" s="1"/>
  <c r="F119" i="9"/>
  <c r="S118" i="9"/>
  <c r="R118" i="9"/>
  <c r="G118" i="9"/>
  <c r="N118" i="9" s="1"/>
  <c r="F118" i="9"/>
  <c r="G117" i="9"/>
  <c r="N117" i="9" s="1"/>
  <c r="F117" i="9"/>
  <c r="G116" i="9"/>
  <c r="F116" i="9"/>
  <c r="S115" i="9"/>
  <c r="R115" i="9"/>
  <c r="G115" i="9"/>
  <c r="N115" i="9" s="1"/>
  <c r="F115" i="9"/>
  <c r="G114" i="9"/>
  <c r="N114" i="9" s="1"/>
  <c r="F114" i="9"/>
  <c r="G113" i="9"/>
  <c r="N113" i="9" s="1"/>
  <c r="O113" i="9" s="1"/>
  <c r="F113" i="9"/>
  <c r="S112" i="9"/>
  <c r="R112" i="9"/>
  <c r="G112" i="9"/>
  <c r="N112" i="9" s="1"/>
  <c r="F112" i="9"/>
  <c r="G111" i="9"/>
  <c r="N111" i="9" s="1"/>
  <c r="F111" i="9"/>
  <c r="G110" i="9"/>
  <c r="N110" i="9" s="1"/>
  <c r="F110" i="9"/>
  <c r="S109" i="9"/>
  <c r="R109" i="9"/>
  <c r="G109" i="9"/>
  <c r="N109" i="9" s="1"/>
  <c r="F109" i="9"/>
  <c r="G108" i="9"/>
  <c r="N108" i="9" s="1"/>
  <c r="F108" i="9"/>
  <c r="G107" i="9"/>
  <c r="N107" i="9" s="1"/>
  <c r="F107" i="9"/>
  <c r="S106" i="9"/>
  <c r="R106" i="9"/>
  <c r="G106" i="9"/>
  <c r="N106" i="9" s="1"/>
  <c r="F106" i="9"/>
  <c r="G105" i="9"/>
  <c r="N105" i="9" s="1"/>
  <c r="F105" i="9"/>
  <c r="G104" i="9"/>
  <c r="F104" i="9"/>
  <c r="S103" i="9"/>
  <c r="R103" i="9"/>
  <c r="G103" i="9"/>
  <c r="N103" i="9" s="1"/>
  <c r="F103" i="9"/>
  <c r="G102" i="9"/>
  <c r="N102" i="9" s="1"/>
  <c r="F102" i="9"/>
  <c r="G101" i="9"/>
  <c r="N101" i="9" s="1"/>
  <c r="F101" i="9"/>
  <c r="S100" i="9"/>
  <c r="R100" i="9"/>
  <c r="G100" i="9"/>
  <c r="N100" i="9" s="1"/>
  <c r="F100" i="9"/>
  <c r="G99" i="9"/>
  <c r="N99" i="9" s="1"/>
  <c r="F99" i="9"/>
  <c r="G98" i="9"/>
  <c r="N98" i="9" s="1"/>
  <c r="F98" i="9"/>
  <c r="S97" i="9"/>
  <c r="R97" i="9"/>
  <c r="G97" i="9"/>
  <c r="N97" i="9" s="1"/>
  <c r="F97" i="9"/>
  <c r="G96" i="9"/>
  <c r="N96" i="9" s="1"/>
  <c r="F96" i="9"/>
  <c r="G95" i="9"/>
  <c r="N95" i="9" s="1"/>
  <c r="F95" i="9"/>
  <c r="S94" i="9"/>
  <c r="R94" i="9"/>
  <c r="G94" i="9"/>
  <c r="N94" i="9" s="1"/>
  <c r="F94" i="9"/>
  <c r="G93" i="9"/>
  <c r="N93" i="9" s="1"/>
  <c r="F93" i="9"/>
  <c r="G92" i="9"/>
  <c r="F92" i="9"/>
  <c r="S91" i="9"/>
  <c r="R91" i="9"/>
  <c r="G91" i="9"/>
  <c r="N91" i="9" s="1"/>
  <c r="F91" i="9"/>
  <c r="G90" i="9"/>
  <c r="N90" i="9" s="1"/>
  <c r="F90" i="9"/>
  <c r="G89" i="9"/>
  <c r="N89" i="9" s="1"/>
  <c r="F89" i="9"/>
  <c r="S88" i="9"/>
  <c r="R88" i="9"/>
  <c r="G88" i="9"/>
  <c r="N88" i="9" s="1"/>
  <c r="F88" i="9"/>
  <c r="G87" i="9"/>
  <c r="N87" i="9" s="1"/>
  <c r="F87" i="9"/>
  <c r="G86" i="9"/>
  <c r="N86" i="9" s="1"/>
  <c r="O86" i="9" s="1"/>
  <c r="F86" i="9"/>
  <c r="S85" i="9"/>
  <c r="R85" i="9"/>
  <c r="G85" i="9"/>
  <c r="N85" i="9" s="1"/>
  <c r="F85" i="9"/>
  <c r="G84" i="9"/>
  <c r="N84" i="9" s="1"/>
  <c r="F84" i="9"/>
  <c r="G83" i="9"/>
  <c r="N83" i="9" s="1"/>
  <c r="F83" i="9"/>
  <c r="S82" i="9"/>
  <c r="R82" i="9"/>
  <c r="G82" i="9"/>
  <c r="N82" i="9" s="1"/>
  <c r="F82" i="9"/>
  <c r="G81" i="9"/>
  <c r="N81" i="9" s="1"/>
  <c r="F81" i="9"/>
  <c r="G80" i="9"/>
  <c r="F80" i="9"/>
  <c r="S79" i="9"/>
  <c r="R79" i="9"/>
  <c r="G79" i="9"/>
  <c r="N79" i="9" s="1"/>
  <c r="F79" i="9"/>
  <c r="G78" i="9"/>
  <c r="N78" i="9" s="1"/>
  <c r="F78" i="9"/>
  <c r="G77" i="9"/>
  <c r="F77" i="9"/>
  <c r="S76" i="9"/>
  <c r="R76" i="9"/>
  <c r="G76" i="9"/>
  <c r="N76" i="9" s="1"/>
  <c r="F76" i="9"/>
  <c r="G75" i="9"/>
  <c r="N75" i="9" s="1"/>
  <c r="F75" i="9"/>
  <c r="G74" i="9"/>
  <c r="N74" i="9" s="1"/>
  <c r="F74" i="9"/>
  <c r="S73" i="9"/>
  <c r="R73" i="9"/>
  <c r="G73" i="9"/>
  <c r="N73" i="9" s="1"/>
  <c r="F73" i="9"/>
  <c r="G72" i="9"/>
  <c r="N72" i="9" s="1"/>
  <c r="F72" i="9"/>
  <c r="G71" i="9"/>
  <c r="F71" i="9"/>
  <c r="S70" i="9"/>
  <c r="R70" i="9"/>
  <c r="G70" i="9"/>
  <c r="N70" i="9" s="1"/>
  <c r="F70" i="9"/>
  <c r="G69" i="9"/>
  <c r="N69" i="9" s="1"/>
  <c r="F69" i="9"/>
  <c r="O68" i="9"/>
  <c r="G68" i="9"/>
  <c r="N68" i="9" s="1"/>
  <c r="F68" i="9"/>
  <c r="S67" i="9"/>
  <c r="R67" i="9"/>
  <c r="G67" i="9"/>
  <c r="N67" i="9" s="1"/>
  <c r="F67" i="9"/>
  <c r="G66" i="9"/>
  <c r="N66" i="9" s="1"/>
  <c r="F66" i="9"/>
  <c r="G65" i="9"/>
  <c r="N65" i="9" s="1"/>
  <c r="O65" i="9" s="1"/>
  <c r="F65" i="9"/>
  <c r="S64" i="9"/>
  <c r="R64" i="9"/>
  <c r="G64" i="9"/>
  <c r="N64" i="9" s="1"/>
  <c r="F64" i="9"/>
  <c r="G63" i="9"/>
  <c r="N63" i="9" s="1"/>
  <c r="F63" i="9"/>
  <c r="G62" i="9"/>
  <c r="N62" i="9" s="1"/>
  <c r="F62" i="9"/>
  <c r="S61" i="9"/>
  <c r="R61" i="9"/>
  <c r="G61" i="9"/>
  <c r="N61" i="9" s="1"/>
  <c r="F61" i="9"/>
  <c r="G60" i="9"/>
  <c r="N60" i="9" s="1"/>
  <c r="F60" i="9"/>
  <c r="G59" i="9"/>
  <c r="F59" i="9"/>
  <c r="S58" i="9"/>
  <c r="R58" i="9"/>
  <c r="G58" i="9"/>
  <c r="N58" i="9" s="1"/>
  <c r="F58" i="9"/>
  <c r="G57" i="9"/>
  <c r="N57" i="9" s="1"/>
  <c r="F57" i="9"/>
  <c r="G56" i="9"/>
  <c r="F56" i="9"/>
  <c r="S55" i="9"/>
  <c r="R55" i="9"/>
  <c r="G55" i="9"/>
  <c r="N55" i="9" s="1"/>
  <c r="F55" i="9"/>
  <c r="G54" i="9"/>
  <c r="N54" i="9" s="1"/>
  <c r="F54" i="9"/>
  <c r="G53" i="9"/>
  <c r="N53" i="9" s="1"/>
  <c r="F53" i="9"/>
  <c r="S52" i="9"/>
  <c r="R52" i="9"/>
  <c r="G52" i="9"/>
  <c r="N52" i="9" s="1"/>
  <c r="F52" i="9"/>
  <c r="G51" i="9"/>
  <c r="N51" i="9" s="1"/>
  <c r="F51" i="9"/>
  <c r="G50" i="9"/>
  <c r="N50" i="9" s="1"/>
  <c r="F50" i="9"/>
  <c r="S49" i="9"/>
  <c r="R49" i="9"/>
  <c r="G49" i="9"/>
  <c r="N49" i="9" s="1"/>
  <c r="F49" i="9"/>
  <c r="G48" i="9"/>
  <c r="N48" i="9" s="1"/>
  <c r="F48" i="9"/>
  <c r="G47" i="9"/>
  <c r="F47" i="9"/>
  <c r="S46" i="9"/>
  <c r="R46" i="9"/>
  <c r="G46" i="9"/>
  <c r="N46" i="9" s="1"/>
  <c r="F46" i="9"/>
  <c r="G45" i="9"/>
  <c r="N45" i="9" s="1"/>
  <c r="F45" i="9"/>
  <c r="G44" i="9"/>
  <c r="N44" i="9" s="1"/>
  <c r="O44" i="9" s="1"/>
  <c r="F44" i="9"/>
  <c r="S43" i="9"/>
  <c r="R43" i="9"/>
  <c r="G43" i="9"/>
  <c r="N43" i="9" s="1"/>
  <c r="F43" i="9"/>
  <c r="G42" i="9"/>
  <c r="N42" i="9" s="1"/>
  <c r="F42" i="9"/>
  <c r="G41" i="9"/>
  <c r="N41" i="9" s="1"/>
  <c r="F41" i="9"/>
  <c r="S40" i="9"/>
  <c r="R40" i="9"/>
  <c r="G40" i="9"/>
  <c r="N40" i="9" s="1"/>
  <c r="F40" i="9"/>
  <c r="G39" i="9"/>
  <c r="N39" i="9" s="1"/>
  <c r="F39" i="9"/>
  <c r="G38" i="9"/>
  <c r="N38" i="9" s="1"/>
  <c r="O38" i="9" s="1"/>
  <c r="F38" i="9"/>
  <c r="S37" i="9"/>
  <c r="R37" i="9"/>
  <c r="G37" i="9"/>
  <c r="N37" i="9" s="1"/>
  <c r="F37" i="9"/>
  <c r="G36" i="9"/>
  <c r="N36" i="9" s="1"/>
  <c r="F36" i="9"/>
  <c r="G35" i="9"/>
  <c r="F35" i="9"/>
  <c r="S34" i="9"/>
  <c r="R34" i="9"/>
  <c r="G34" i="9"/>
  <c r="N34" i="9" s="1"/>
  <c r="F34" i="9"/>
  <c r="G33" i="9"/>
  <c r="N33" i="9" s="1"/>
  <c r="F33" i="9"/>
  <c r="G32" i="9"/>
  <c r="F32" i="9"/>
  <c r="S31" i="9"/>
  <c r="R31" i="9"/>
  <c r="G31" i="9"/>
  <c r="N31" i="9" s="1"/>
  <c r="F31" i="9"/>
  <c r="G30" i="9"/>
  <c r="N30" i="9" s="1"/>
  <c r="F30" i="9"/>
  <c r="G29" i="9"/>
  <c r="N29" i="9" s="1"/>
  <c r="F29" i="9"/>
  <c r="S28" i="9"/>
  <c r="R28" i="9"/>
  <c r="G28" i="9"/>
  <c r="N28" i="9" s="1"/>
  <c r="F28" i="9"/>
  <c r="G27" i="9"/>
  <c r="N27" i="9" s="1"/>
  <c r="F27" i="9"/>
  <c r="G26" i="9"/>
  <c r="N26" i="9" s="1"/>
  <c r="F26" i="9"/>
  <c r="S25" i="9"/>
  <c r="R25" i="9"/>
  <c r="G25" i="9"/>
  <c r="N25" i="9" s="1"/>
  <c r="F25" i="9"/>
  <c r="G24" i="9"/>
  <c r="N24" i="9" s="1"/>
  <c r="F24" i="9"/>
  <c r="G23" i="9"/>
  <c r="N23" i="9" s="1"/>
  <c r="O23" i="9" s="1"/>
  <c r="F23" i="9"/>
  <c r="S22" i="9"/>
  <c r="R22" i="9"/>
  <c r="G22" i="9"/>
  <c r="N22" i="9" s="1"/>
  <c r="F22" i="9"/>
  <c r="G21" i="9"/>
  <c r="N21" i="9" s="1"/>
  <c r="F21" i="9"/>
  <c r="O20" i="9"/>
  <c r="G20" i="9"/>
  <c r="N20" i="9" s="1"/>
  <c r="F20" i="9"/>
  <c r="S19" i="9"/>
  <c r="R19" i="9"/>
  <c r="G19" i="9"/>
  <c r="N19" i="9" s="1"/>
  <c r="F19" i="9"/>
  <c r="G18" i="9"/>
  <c r="N18" i="9" s="1"/>
  <c r="F18" i="9"/>
  <c r="G17" i="9"/>
  <c r="F17" i="9"/>
  <c r="S16" i="9"/>
  <c r="R16" i="9"/>
  <c r="G16" i="9"/>
  <c r="N16" i="9" s="1"/>
  <c r="F16" i="9"/>
  <c r="G15" i="9"/>
  <c r="N15" i="9" s="1"/>
  <c r="F15" i="9"/>
  <c r="G14" i="9"/>
  <c r="N14" i="9" s="1"/>
  <c r="F14" i="9"/>
  <c r="S13" i="9"/>
  <c r="R13" i="9"/>
  <c r="G13" i="9"/>
  <c r="N13" i="9" s="1"/>
  <c r="F13" i="9"/>
  <c r="G12" i="9"/>
  <c r="N12" i="9" s="1"/>
  <c r="F12" i="9"/>
  <c r="G11" i="9"/>
  <c r="F11" i="9"/>
  <c r="S10" i="9"/>
  <c r="R10" i="9"/>
  <c r="G10" i="9"/>
  <c r="N10" i="9" s="1"/>
  <c r="F10" i="9"/>
  <c r="G9" i="9"/>
  <c r="N9" i="9" s="1"/>
  <c r="F9" i="9"/>
  <c r="G8" i="9"/>
  <c r="F8" i="9"/>
  <c r="S7" i="9"/>
  <c r="R7" i="9"/>
  <c r="G7" i="9"/>
  <c r="N7" i="9" s="1"/>
  <c r="F7" i="9"/>
  <c r="G6" i="9"/>
  <c r="N6" i="9" s="1"/>
  <c r="F6" i="9"/>
  <c r="G5" i="9"/>
  <c r="N5" i="9" s="1"/>
  <c r="F5" i="9"/>
  <c r="S4" i="9"/>
  <c r="R4" i="9"/>
  <c r="G4" i="9"/>
  <c r="N4" i="9" s="1"/>
  <c r="F4" i="9"/>
  <c r="G3" i="9"/>
  <c r="F3" i="9"/>
  <c r="G2" i="9"/>
  <c r="F2" i="9"/>
  <c r="S121" i="8"/>
  <c r="R121" i="8"/>
  <c r="G121" i="8"/>
  <c r="N121" i="8" s="1"/>
  <c r="F121" i="8"/>
  <c r="G120" i="8"/>
  <c r="N120" i="8" s="1"/>
  <c r="F120" i="8"/>
  <c r="G119" i="8"/>
  <c r="F119" i="8"/>
  <c r="S118" i="8"/>
  <c r="R118" i="8"/>
  <c r="G118" i="8"/>
  <c r="N118" i="8" s="1"/>
  <c r="F118" i="8"/>
  <c r="G117" i="8"/>
  <c r="N117" i="8" s="1"/>
  <c r="F117" i="8"/>
  <c r="G116" i="8"/>
  <c r="F116" i="8"/>
  <c r="S115" i="8"/>
  <c r="R115" i="8"/>
  <c r="G115" i="8"/>
  <c r="N115" i="8" s="1"/>
  <c r="F115" i="8"/>
  <c r="G114" i="8"/>
  <c r="N114" i="8" s="1"/>
  <c r="F114" i="8"/>
  <c r="G113" i="8"/>
  <c r="F113" i="8"/>
  <c r="S112" i="8"/>
  <c r="R112" i="8"/>
  <c r="G112" i="8"/>
  <c r="N112" i="8" s="1"/>
  <c r="F112" i="8"/>
  <c r="G111" i="8"/>
  <c r="N111" i="8" s="1"/>
  <c r="F111" i="8"/>
  <c r="G110" i="8"/>
  <c r="N110" i="8" s="1"/>
  <c r="F110" i="8"/>
  <c r="S109" i="8"/>
  <c r="R109" i="8"/>
  <c r="G109" i="8"/>
  <c r="N109" i="8" s="1"/>
  <c r="F109" i="8"/>
  <c r="G108" i="8"/>
  <c r="N108" i="8" s="1"/>
  <c r="F108" i="8"/>
  <c r="G107" i="8"/>
  <c r="F107" i="8"/>
  <c r="S106" i="8"/>
  <c r="R106" i="8"/>
  <c r="G106" i="8"/>
  <c r="N106" i="8" s="1"/>
  <c r="F106" i="8"/>
  <c r="G105" i="8"/>
  <c r="N105" i="8" s="1"/>
  <c r="F105" i="8"/>
  <c r="G104" i="8"/>
  <c r="N104" i="8" s="1"/>
  <c r="F104" i="8"/>
  <c r="S103" i="8"/>
  <c r="R103" i="8"/>
  <c r="G103" i="8"/>
  <c r="N103" i="8" s="1"/>
  <c r="F103" i="8"/>
  <c r="G102" i="8"/>
  <c r="N102" i="8" s="1"/>
  <c r="F102" i="8"/>
  <c r="G101" i="8"/>
  <c r="F101" i="8"/>
  <c r="S100" i="8"/>
  <c r="R100" i="8"/>
  <c r="G100" i="8"/>
  <c r="N100" i="8" s="1"/>
  <c r="F100" i="8"/>
  <c r="G99" i="8"/>
  <c r="N99" i="8" s="1"/>
  <c r="F99" i="8"/>
  <c r="G98" i="8"/>
  <c r="N98" i="8" s="1"/>
  <c r="F98" i="8"/>
  <c r="S97" i="8"/>
  <c r="R97" i="8"/>
  <c r="G97" i="8"/>
  <c r="N97" i="8" s="1"/>
  <c r="F97" i="8"/>
  <c r="G96" i="8"/>
  <c r="N96" i="8" s="1"/>
  <c r="F96" i="8"/>
  <c r="G95" i="8"/>
  <c r="N95" i="8" s="1"/>
  <c r="F95" i="8"/>
  <c r="S94" i="8"/>
  <c r="R94" i="8"/>
  <c r="G94" i="8"/>
  <c r="N94" i="8" s="1"/>
  <c r="F94" i="8"/>
  <c r="G93" i="8"/>
  <c r="N93" i="8" s="1"/>
  <c r="F93" i="8"/>
  <c r="G92" i="8"/>
  <c r="F92" i="8"/>
  <c r="S91" i="8"/>
  <c r="R91" i="8"/>
  <c r="G91" i="8"/>
  <c r="N91" i="8" s="1"/>
  <c r="F91" i="8"/>
  <c r="G90" i="8"/>
  <c r="N90" i="8" s="1"/>
  <c r="F90" i="8"/>
  <c r="G89" i="8"/>
  <c r="F89" i="8"/>
  <c r="S88" i="8"/>
  <c r="R88" i="8"/>
  <c r="G88" i="8"/>
  <c r="N88" i="8" s="1"/>
  <c r="F88" i="8"/>
  <c r="G87" i="8"/>
  <c r="N87" i="8" s="1"/>
  <c r="F87" i="8"/>
  <c r="G86" i="8"/>
  <c r="N86" i="8" s="1"/>
  <c r="F86" i="8"/>
  <c r="S85" i="8"/>
  <c r="R85" i="8"/>
  <c r="G85" i="8"/>
  <c r="N85" i="8" s="1"/>
  <c r="F85" i="8"/>
  <c r="G84" i="8"/>
  <c r="N84" i="8" s="1"/>
  <c r="F84" i="8"/>
  <c r="G83" i="8"/>
  <c r="F83" i="8"/>
  <c r="S82" i="8"/>
  <c r="R82" i="8"/>
  <c r="G82" i="8"/>
  <c r="N82" i="8" s="1"/>
  <c r="F82" i="8"/>
  <c r="G81" i="8"/>
  <c r="N81" i="8" s="1"/>
  <c r="F81" i="8"/>
  <c r="G80" i="8"/>
  <c r="F80" i="8"/>
  <c r="S79" i="8"/>
  <c r="R79" i="8"/>
  <c r="G79" i="8"/>
  <c r="N79" i="8" s="1"/>
  <c r="F79" i="8"/>
  <c r="G78" i="8"/>
  <c r="N78" i="8" s="1"/>
  <c r="F78" i="8"/>
  <c r="G77" i="8"/>
  <c r="F77" i="8"/>
  <c r="S76" i="8"/>
  <c r="R76" i="8"/>
  <c r="G76" i="8"/>
  <c r="N76" i="8" s="1"/>
  <c r="F76" i="8"/>
  <c r="G75" i="8"/>
  <c r="N75" i="8" s="1"/>
  <c r="F75" i="8"/>
  <c r="G74" i="8"/>
  <c r="N74" i="8" s="1"/>
  <c r="F74" i="8"/>
  <c r="S73" i="8"/>
  <c r="R73" i="8"/>
  <c r="G73" i="8"/>
  <c r="N73" i="8" s="1"/>
  <c r="F73" i="8"/>
  <c r="G72" i="8"/>
  <c r="N72" i="8" s="1"/>
  <c r="F72" i="8"/>
  <c r="G71" i="8"/>
  <c r="F71" i="8"/>
  <c r="S70" i="8"/>
  <c r="R70" i="8"/>
  <c r="G70" i="8"/>
  <c r="N70" i="8" s="1"/>
  <c r="F70" i="8"/>
  <c r="G69" i="8"/>
  <c r="N69" i="8" s="1"/>
  <c r="F69" i="8"/>
  <c r="G68" i="8"/>
  <c r="N68" i="8" s="1"/>
  <c r="F68" i="8"/>
  <c r="S67" i="8"/>
  <c r="R67" i="8"/>
  <c r="G67" i="8"/>
  <c r="N67" i="8" s="1"/>
  <c r="F67" i="8"/>
  <c r="G66" i="8"/>
  <c r="N66" i="8" s="1"/>
  <c r="F66" i="8"/>
  <c r="G65" i="8"/>
  <c r="F65" i="8"/>
  <c r="S64" i="8"/>
  <c r="R64" i="8"/>
  <c r="G64" i="8"/>
  <c r="N64" i="8" s="1"/>
  <c r="F64" i="8"/>
  <c r="G63" i="8"/>
  <c r="N63" i="8" s="1"/>
  <c r="F63" i="8"/>
  <c r="G62" i="8"/>
  <c r="N62" i="8" s="1"/>
  <c r="F62" i="8"/>
  <c r="S61" i="8"/>
  <c r="R61" i="8"/>
  <c r="G61" i="8"/>
  <c r="N61" i="8" s="1"/>
  <c r="F61" i="8"/>
  <c r="G60" i="8"/>
  <c r="N60" i="8" s="1"/>
  <c r="F60" i="8"/>
  <c r="G59" i="8"/>
  <c r="F59" i="8"/>
  <c r="S58" i="8"/>
  <c r="R58" i="8"/>
  <c r="G58" i="8"/>
  <c r="N58" i="8" s="1"/>
  <c r="F58" i="8"/>
  <c r="G57" i="8"/>
  <c r="N57" i="8" s="1"/>
  <c r="F57" i="8"/>
  <c r="G56" i="8"/>
  <c r="N56" i="8" s="1"/>
  <c r="F56" i="8"/>
  <c r="S55" i="8"/>
  <c r="R55" i="8"/>
  <c r="G55" i="8"/>
  <c r="N55" i="8" s="1"/>
  <c r="F55" i="8"/>
  <c r="G54" i="8"/>
  <c r="N54" i="8" s="1"/>
  <c r="F54" i="8"/>
  <c r="G53" i="8"/>
  <c r="F53" i="8"/>
  <c r="S52" i="8"/>
  <c r="R52" i="8"/>
  <c r="G52" i="8"/>
  <c r="N52" i="8" s="1"/>
  <c r="F52" i="8"/>
  <c r="G51" i="8"/>
  <c r="N51" i="8" s="1"/>
  <c r="F51" i="8"/>
  <c r="G50" i="8"/>
  <c r="N50" i="8" s="1"/>
  <c r="F50" i="8"/>
  <c r="S49" i="8"/>
  <c r="R49" i="8"/>
  <c r="G49" i="8"/>
  <c r="N49" i="8" s="1"/>
  <c r="F49" i="8"/>
  <c r="G48" i="8"/>
  <c r="N48" i="8" s="1"/>
  <c r="F48" i="8"/>
  <c r="G47" i="8"/>
  <c r="F47" i="8"/>
  <c r="S46" i="8"/>
  <c r="R46" i="8"/>
  <c r="G46" i="8"/>
  <c r="N46" i="8" s="1"/>
  <c r="F46" i="8"/>
  <c r="G45" i="8"/>
  <c r="N45" i="8" s="1"/>
  <c r="F45" i="8"/>
  <c r="G44" i="8"/>
  <c r="F44" i="8"/>
  <c r="S43" i="8"/>
  <c r="R43" i="8"/>
  <c r="G43" i="8"/>
  <c r="N43" i="8" s="1"/>
  <c r="F43" i="8"/>
  <c r="G42" i="8"/>
  <c r="N42" i="8" s="1"/>
  <c r="F42" i="8"/>
  <c r="G41" i="8"/>
  <c r="F41" i="8"/>
  <c r="S40" i="8"/>
  <c r="R40" i="8"/>
  <c r="G40" i="8"/>
  <c r="N40" i="8" s="1"/>
  <c r="F40" i="8"/>
  <c r="G39" i="8"/>
  <c r="N39" i="8" s="1"/>
  <c r="F39" i="8"/>
  <c r="G38" i="8"/>
  <c r="N38" i="8" s="1"/>
  <c r="F38" i="8"/>
  <c r="S37" i="8"/>
  <c r="R37" i="8"/>
  <c r="G37" i="8"/>
  <c r="N37" i="8" s="1"/>
  <c r="F37" i="8"/>
  <c r="G36" i="8"/>
  <c r="N36" i="8" s="1"/>
  <c r="F36" i="8"/>
  <c r="G35" i="8"/>
  <c r="N35" i="8" s="1"/>
  <c r="F35" i="8"/>
  <c r="S34" i="8"/>
  <c r="R34" i="8"/>
  <c r="G34" i="8"/>
  <c r="N34" i="8" s="1"/>
  <c r="F34" i="8"/>
  <c r="G33" i="8"/>
  <c r="N33" i="8" s="1"/>
  <c r="F33" i="8"/>
  <c r="G32" i="8"/>
  <c r="F32" i="8"/>
  <c r="S31" i="8"/>
  <c r="R31" i="8"/>
  <c r="G31" i="8"/>
  <c r="N31" i="8" s="1"/>
  <c r="F31" i="8"/>
  <c r="G30" i="8"/>
  <c r="N30" i="8" s="1"/>
  <c r="F30" i="8"/>
  <c r="G29" i="8"/>
  <c r="F29" i="8"/>
  <c r="S28" i="8"/>
  <c r="R28" i="8"/>
  <c r="G28" i="8"/>
  <c r="N28" i="8" s="1"/>
  <c r="F28" i="8"/>
  <c r="G27" i="8"/>
  <c r="N27" i="8" s="1"/>
  <c r="F27" i="8"/>
  <c r="G26" i="8"/>
  <c r="N26" i="8" s="1"/>
  <c r="O26" i="8" s="1"/>
  <c r="F26" i="8"/>
  <c r="S25" i="8"/>
  <c r="R25" i="8"/>
  <c r="G25" i="8"/>
  <c r="N25" i="8" s="1"/>
  <c r="F25" i="8"/>
  <c r="G24" i="8"/>
  <c r="N24" i="8" s="1"/>
  <c r="F24" i="8"/>
  <c r="G23" i="8"/>
  <c r="F23" i="8"/>
  <c r="S22" i="8"/>
  <c r="R22" i="8"/>
  <c r="G22" i="8"/>
  <c r="N22" i="8" s="1"/>
  <c r="F22" i="8"/>
  <c r="G21" i="8"/>
  <c r="N21" i="8" s="1"/>
  <c r="F21" i="8"/>
  <c r="G20" i="8"/>
  <c r="F20" i="8"/>
  <c r="S19" i="8"/>
  <c r="R19" i="8"/>
  <c r="G19" i="8"/>
  <c r="N19" i="8" s="1"/>
  <c r="F19" i="8"/>
  <c r="G18" i="8"/>
  <c r="N18" i="8" s="1"/>
  <c r="F18" i="8"/>
  <c r="G17" i="8"/>
  <c r="F17" i="8"/>
  <c r="S16" i="8"/>
  <c r="R16" i="8"/>
  <c r="G16" i="8"/>
  <c r="N16" i="8" s="1"/>
  <c r="F16" i="8"/>
  <c r="G15" i="8"/>
  <c r="N15" i="8" s="1"/>
  <c r="F15" i="8"/>
  <c r="G14" i="8"/>
  <c r="F14" i="8"/>
  <c r="S13" i="8"/>
  <c r="R13" i="8"/>
  <c r="G13" i="8"/>
  <c r="N13" i="8" s="1"/>
  <c r="F13" i="8"/>
  <c r="G12" i="8"/>
  <c r="N12" i="8" s="1"/>
  <c r="F12" i="8"/>
  <c r="G11" i="8"/>
  <c r="F11" i="8"/>
  <c r="S10" i="8"/>
  <c r="R10" i="8"/>
  <c r="G10" i="8"/>
  <c r="N10" i="8" s="1"/>
  <c r="F10" i="8"/>
  <c r="G9" i="8"/>
  <c r="N9" i="8" s="1"/>
  <c r="F9" i="8"/>
  <c r="G8" i="8"/>
  <c r="N8" i="8" s="1"/>
  <c r="F8" i="8"/>
  <c r="S7" i="8"/>
  <c r="R7" i="8"/>
  <c r="G7" i="8"/>
  <c r="N7" i="8" s="1"/>
  <c r="F7" i="8"/>
  <c r="G6" i="8"/>
  <c r="N6" i="8" s="1"/>
  <c r="F6" i="8"/>
  <c r="G5" i="8"/>
  <c r="N5" i="8" s="1"/>
  <c r="F5" i="8"/>
  <c r="S4" i="8"/>
  <c r="R4" i="8"/>
  <c r="G4" i="8"/>
  <c r="N4" i="8" s="1"/>
  <c r="F4" i="8"/>
  <c r="G3" i="8"/>
  <c r="N3" i="8" s="1"/>
  <c r="F3" i="8"/>
  <c r="G2" i="8"/>
  <c r="N2" i="8" s="1"/>
  <c r="F2" i="8"/>
  <c r="S121" i="3"/>
  <c r="R121" i="3"/>
  <c r="S118" i="3"/>
  <c r="R118" i="3"/>
  <c r="S115" i="3"/>
  <c r="R115" i="3"/>
  <c r="S112" i="3"/>
  <c r="R112" i="3"/>
  <c r="S109" i="3"/>
  <c r="R109" i="3"/>
  <c r="S106" i="3"/>
  <c r="R106" i="3"/>
  <c r="S103" i="3"/>
  <c r="R103" i="3"/>
  <c r="S100" i="3"/>
  <c r="R100" i="3"/>
  <c r="S97" i="3"/>
  <c r="R97" i="3"/>
  <c r="S94" i="3"/>
  <c r="R94" i="3"/>
  <c r="S91" i="3"/>
  <c r="R91" i="3"/>
  <c r="S88" i="3"/>
  <c r="R88" i="3"/>
  <c r="S85" i="3"/>
  <c r="R85" i="3"/>
  <c r="S82" i="3"/>
  <c r="R82" i="3"/>
  <c r="S79" i="3"/>
  <c r="R79" i="3"/>
  <c r="S76" i="3"/>
  <c r="R76" i="3"/>
  <c r="S73" i="3"/>
  <c r="R73" i="3"/>
  <c r="S70" i="3"/>
  <c r="R70" i="3"/>
  <c r="S67" i="3"/>
  <c r="R67" i="3"/>
  <c r="S64" i="3"/>
  <c r="R64" i="3"/>
  <c r="S61" i="3"/>
  <c r="R61" i="3"/>
  <c r="S58" i="3"/>
  <c r="R58" i="3"/>
  <c r="S55" i="3"/>
  <c r="R55" i="3"/>
  <c r="S52" i="3"/>
  <c r="R52" i="3"/>
  <c r="S49" i="3"/>
  <c r="R49" i="3"/>
  <c r="S46" i="3"/>
  <c r="R46" i="3"/>
  <c r="S43" i="3"/>
  <c r="R43" i="3"/>
  <c r="S40" i="3"/>
  <c r="R40" i="3"/>
  <c r="S37" i="3"/>
  <c r="R37" i="3"/>
  <c r="S34" i="3"/>
  <c r="R34" i="3"/>
  <c r="S31" i="3"/>
  <c r="R31" i="3"/>
  <c r="S28" i="3"/>
  <c r="R28" i="3"/>
  <c r="S25" i="3"/>
  <c r="R25" i="3"/>
  <c r="S22" i="3"/>
  <c r="R22" i="3"/>
  <c r="S19" i="3"/>
  <c r="R19" i="3"/>
  <c r="S16" i="3"/>
  <c r="R16" i="3"/>
  <c r="S13" i="3"/>
  <c r="R13" i="3"/>
  <c r="S10" i="3"/>
  <c r="R10" i="3"/>
  <c r="S7" i="3"/>
  <c r="R7" i="3"/>
  <c r="S4" i="3"/>
  <c r="R4" i="3"/>
  <c r="G121" i="3"/>
  <c r="N121" i="3" s="1"/>
  <c r="F121" i="3"/>
  <c r="G120" i="3"/>
  <c r="N120" i="3" s="1"/>
  <c r="F120" i="3"/>
  <c r="G119" i="3"/>
  <c r="N119" i="3" s="1"/>
  <c r="F119" i="3"/>
  <c r="G118" i="3"/>
  <c r="N118" i="3" s="1"/>
  <c r="F118" i="3"/>
  <c r="G117" i="3"/>
  <c r="N117" i="3" s="1"/>
  <c r="F117" i="3"/>
  <c r="G116" i="3"/>
  <c r="F116" i="3"/>
  <c r="G115" i="3"/>
  <c r="N115" i="3" s="1"/>
  <c r="F115" i="3"/>
  <c r="G114" i="3"/>
  <c r="N114" i="3" s="1"/>
  <c r="F114" i="3"/>
  <c r="G113" i="3"/>
  <c r="F113" i="3"/>
  <c r="G112" i="3"/>
  <c r="N112" i="3" s="1"/>
  <c r="F112" i="3"/>
  <c r="G111" i="3"/>
  <c r="N111" i="3" s="1"/>
  <c r="F111" i="3"/>
  <c r="G110" i="3"/>
  <c r="N110" i="3" s="1"/>
  <c r="F110" i="3"/>
  <c r="G109" i="3"/>
  <c r="N109" i="3" s="1"/>
  <c r="F109" i="3"/>
  <c r="G108" i="3"/>
  <c r="N108" i="3" s="1"/>
  <c r="F108" i="3"/>
  <c r="G107" i="3"/>
  <c r="N107" i="3" s="1"/>
  <c r="F107" i="3"/>
  <c r="G106" i="3"/>
  <c r="N106" i="3" s="1"/>
  <c r="F106" i="3"/>
  <c r="G105" i="3"/>
  <c r="N105" i="3" s="1"/>
  <c r="F105" i="3"/>
  <c r="G104" i="3"/>
  <c r="F104" i="3"/>
  <c r="G103" i="3"/>
  <c r="N103" i="3" s="1"/>
  <c r="F103" i="3"/>
  <c r="G102" i="3"/>
  <c r="N102" i="3" s="1"/>
  <c r="F102" i="3"/>
  <c r="G101" i="3"/>
  <c r="F101" i="3"/>
  <c r="G100" i="3"/>
  <c r="N100" i="3" s="1"/>
  <c r="F100" i="3"/>
  <c r="G99" i="3"/>
  <c r="N99" i="3" s="1"/>
  <c r="F99" i="3"/>
  <c r="G98" i="3"/>
  <c r="N98" i="3" s="1"/>
  <c r="F98" i="3"/>
  <c r="G97" i="3"/>
  <c r="N97" i="3" s="1"/>
  <c r="F97" i="3"/>
  <c r="G96" i="3"/>
  <c r="N96" i="3" s="1"/>
  <c r="F96" i="3"/>
  <c r="G95" i="3"/>
  <c r="N95" i="3" s="1"/>
  <c r="F95" i="3"/>
  <c r="G94" i="3"/>
  <c r="N94" i="3" s="1"/>
  <c r="F94" i="3"/>
  <c r="G93" i="3"/>
  <c r="N93" i="3" s="1"/>
  <c r="F93" i="3"/>
  <c r="G92" i="3"/>
  <c r="F92" i="3"/>
  <c r="G91" i="3"/>
  <c r="N91" i="3" s="1"/>
  <c r="F91" i="3"/>
  <c r="G90" i="3"/>
  <c r="N90" i="3" s="1"/>
  <c r="F90" i="3"/>
  <c r="G89" i="3"/>
  <c r="F89" i="3"/>
  <c r="G88" i="3"/>
  <c r="N88" i="3" s="1"/>
  <c r="F88" i="3"/>
  <c r="G87" i="3"/>
  <c r="N87" i="3" s="1"/>
  <c r="F87" i="3"/>
  <c r="G86" i="3"/>
  <c r="N86" i="3" s="1"/>
  <c r="F86" i="3"/>
  <c r="G85" i="3"/>
  <c r="N85" i="3" s="1"/>
  <c r="F85" i="3"/>
  <c r="G84" i="3"/>
  <c r="N84" i="3" s="1"/>
  <c r="F84" i="3"/>
  <c r="G83" i="3"/>
  <c r="N83" i="3" s="1"/>
  <c r="F83" i="3"/>
  <c r="G82" i="3"/>
  <c r="N82" i="3" s="1"/>
  <c r="F82" i="3"/>
  <c r="G81" i="3"/>
  <c r="N81" i="3" s="1"/>
  <c r="F81" i="3"/>
  <c r="G80" i="3"/>
  <c r="F80" i="3"/>
  <c r="G79" i="3"/>
  <c r="N79" i="3" s="1"/>
  <c r="F79" i="3"/>
  <c r="G78" i="3"/>
  <c r="N78" i="3" s="1"/>
  <c r="F78" i="3"/>
  <c r="G77" i="3"/>
  <c r="F77" i="3"/>
  <c r="G76" i="3"/>
  <c r="N76" i="3" s="1"/>
  <c r="F76" i="3"/>
  <c r="G75" i="3"/>
  <c r="N75" i="3" s="1"/>
  <c r="F75" i="3"/>
  <c r="G74" i="3"/>
  <c r="N74" i="3" s="1"/>
  <c r="F74" i="3"/>
  <c r="G73" i="3"/>
  <c r="N73" i="3" s="1"/>
  <c r="F73" i="3"/>
  <c r="G72" i="3"/>
  <c r="N72" i="3" s="1"/>
  <c r="F72" i="3"/>
  <c r="G71" i="3"/>
  <c r="N71" i="3" s="1"/>
  <c r="F71" i="3"/>
  <c r="G70" i="3"/>
  <c r="N70" i="3" s="1"/>
  <c r="F70" i="3"/>
  <c r="G69" i="3"/>
  <c r="N69" i="3" s="1"/>
  <c r="F69" i="3"/>
  <c r="G68" i="3"/>
  <c r="F68" i="3"/>
  <c r="G67" i="3"/>
  <c r="N67" i="3" s="1"/>
  <c r="F67" i="3"/>
  <c r="G66" i="3"/>
  <c r="N66" i="3" s="1"/>
  <c r="F66" i="3"/>
  <c r="G65" i="3"/>
  <c r="F65" i="3"/>
  <c r="G64" i="3"/>
  <c r="N64" i="3" s="1"/>
  <c r="F64" i="3"/>
  <c r="G63" i="3"/>
  <c r="N63" i="3" s="1"/>
  <c r="F63" i="3"/>
  <c r="G62" i="3"/>
  <c r="N62" i="3" s="1"/>
  <c r="F62" i="3"/>
  <c r="G61" i="3"/>
  <c r="N61" i="3" s="1"/>
  <c r="F61" i="3"/>
  <c r="G60" i="3"/>
  <c r="N60" i="3" s="1"/>
  <c r="F60" i="3"/>
  <c r="G59" i="3"/>
  <c r="N59" i="3" s="1"/>
  <c r="F59" i="3"/>
  <c r="G58" i="3"/>
  <c r="N58" i="3" s="1"/>
  <c r="F58" i="3"/>
  <c r="G57" i="3"/>
  <c r="N57" i="3" s="1"/>
  <c r="F57" i="3"/>
  <c r="G56" i="3"/>
  <c r="F56" i="3"/>
  <c r="G55" i="3"/>
  <c r="N55" i="3" s="1"/>
  <c r="F55" i="3"/>
  <c r="G54" i="3"/>
  <c r="N54" i="3" s="1"/>
  <c r="F54" i="3"/>
  <c r="G53" i="3"/>
  <c r="F53" i="3"/>
  <c r="G52" i="3"/>
  <c r="N52" i="3" s="1"/>
  <c r="F52" i="3"/>
  <c r="G51" i="3"/>
  <c r="N51" i="3" s="1"/>
  <c r="F51" i="3"/>
  <c r="G50" i="3"/>
  <c r="N50" i="3" s="1"/>
  <c r="F50" i="3"/>
  <c r="G49" i="3"/>
  <c r="N49" i="3" s="1"/>
  <c r="F49" i="3"/>
  <c r="G48" i="3"/>
  <c r="N48" i="3" s="1"/>
  <c r="F48" i="3"/>
  <c r="G47" i="3"/>
  <c r="N47" i="3" s="1"/>
  <c r="F47" i="3"/>
  <c r="G46" i="3"/>
  <c r="N46" i="3" s="1"/>
  <c r="F46" i="3"/>
  <c r="G45" i="3"/>
  <c r="N45" i="3" s="1"/>
  <c r="F45" i="3"/>
  <c r="G44" i="3"/>
  <c r="F44" i="3"/>
  <c r="G43" i="3"/>
  <c r="N43" i="3" s="1"/>
  <c r="F43" i="3"/>
  <c r="G42" i="3"/>
  <c r="N42" i="3" s="1"/>
  <c r="F42" i="3"/>
  <c r="G41" i="3"/>
  <c r="F41" i="3"/>
  <c r="G40" i="3"/>
  <c r="N40" i="3" s="1"/>
  <c r="F40" i="3"/>
  <c r="G39" i="3"/>
  <c r="N39" i="3" s="1"/>
  <c r="F39" i="3"/>
  <c r="G38" i="3"/>
  <c r="N38" i="3" s="1"/>
  <c r="F38" i="3"/>
  <c r="G37" i="3"/>
  <c r="N37" i="3" s="1"/>
  <c r="F37" i="3"/>
  <c r="G36" i="3"/>
  <c r="N36" i="3" s="1"/>
  <c r="F36" i="3"/>
  <c r="G35" i="3"/>
  <c r="N35" i="3" s="1"/>
  <c r="F35" i="3"/>
  <c r="G34" i="3"/>
  <c r="N34" i="3" s="1"/>
  <c r="F34" i="3"/>
  <c r="G33" i="3"/>
  <c r="N33" i="3" s="1"/>
  <c r="F33" i="3"/>
  <c r="G32" i="3"/>
  <c r="F32" i="3"/>
  <c r="G31" i="3"/>
  <c r="N31" i="3" s="1"/>
  <c r="F31" i="3"/>
  <c r="G30" i="3"/>
  <c r="N30" i="3" s="1"/>
  <c r="F30" i="3"/>
  <c r="G29" i="3"/>
  <c r="F29" i="3"/>
  <c r="G28" i="3"/>
  <c r="N28" i="3" s="1"/>
  <c r="F28" i="3"/>
  <c r="G27" i="3"/>
  <c r="N27" i="3" s="1"/>
  <c r="F27" i="3"/>
  <c r="G26" i="3"/>
  <c r="N26" i="3" s="1"/>
  <c r="F26" i="3"/>
  <c r="G25" i="3"/>
  <c r="N25" i="3" s="1"/>
  <c r="F25" i="3"/>
  <c r="G24" i="3"/>
  <c r="N24" i="3" s="1"/>
  <c r="F24" i="3"/>
  <c r="G23" i="3"/>
  <c r="N23" i="3" s="1"/>
  <c r="F23" i="3"/>
  <c r="G22" i="3"/>
  <c r="N22" i="3" s="1"/>
  <c r="F22" i="3"/>
  <c r="G21" i="3"/>
  <c r="N21" i="3" s="1"/>
  <c r="F21" i="3"/>
  <c r="G20" i="3"/>
  <c r="F20" i="3"/>
  <c r="G19" i="3"/>
  <c r="N19" i="3" s="1"/>
  <c r="F19" i="3"/>
  <c r="G18" i="3"/>
  <c r="N18" i="3" s="1"/>
  <c r="F18" i="3"/>
  <c r="G17" i="3"/>
  <c r="F17" i="3"/>
  <c r="G16" i="3"/>
  <c r="N16" i="3" s="1"/>
  <c r="F16" i="3"/>
  <c r="G15" i="3"/>
  <c r="N15" i="3" s="1"/>
  <c r="F15" i="3"/>
  <c r="G14" i="3"/>
  <c r="N14" i="3" s="1"/>
  <c r="F14" i="3"/>
  <c r="G13" i="3"/>
  <c r="N13" i="3" s="1"/>
  <c r="F13" i="3"/>
  <c r="G12" i="3"/>
  <c r="N12" i="3" s="1"/>
  <c r="F12" i="3"/>
  <c r="G11" i="3"/>
  <c r="N11" i="3" s="1"/>
  <c r="F11" i="3"/>
  <c r="G10" i="3"/>
  <c r="N10" i="3" s="1"/>
  <c r="F10" i="3"/>
  <c r="G9" i="3"/>
  <c r="N9" i="3" s="1"/>
  <c r="F9" i="3"/>
  <c r="G8" i="3"/>
  <c r="F8" i="3"/>
  <c r="G7" i="3"/>
  <c r="N7" i="3" s="1"/>
  <c r="F7" i="3"/>
  <c r="G6" i="3"/>
  <c r="N6" i="3" s="1"/>
  <c r="F6" i="3"/>
  <c r="G5" i="3"/>
  <c r="F5" i="3"/>
  <c r="G4" i="3"/>
  <c r="N4" i="3" s="1"/>
  <c r="F4" i="3"/>
  <c r="G3" i="3"/>
  <c r="N3" i="3" s="1"/>
  <c r="F3" i="3"/>
  <c r="G2" i="3"/>
  <c r="N2" i="3" s="1"/>
  <c r="F2" i="3"/>
  <c r="G46" i="2"/>
  <c r="N46" i="2" s="1"/>
  <c r="A87" i="12"/>
  <c r="A86" i="12"/>
  <c r="A85" i="12"/>
  <c r="A84" i="12"/>
  <c r="A83" i="12"/>
  <c r="A82" i="12"/>
  <c r="A81" i="12"/>
  <c r="A80" i="12"/>
  <c r="A79" i="12"/>
  <c r="A78" i="12"/>
  <c r="A77" i="12"/>
  <c r="A76" i="12"/>
  <c r="A75" i="12"/>
  <c r="A74" i="12"/>
  <c r="A73" i="12"/>
  <c r="A72" i="12"/>
  <c r="A71" i="12"/>
  <c r="A70" i="12"/>
  <c r="A69" i="12"/>
  <c r="A68" i="12"/>
  <c r="A67" i="12"/>
  <c r="A66" i="12"/>
  <c r="A65" i="12"/>
  <c r="A64" i="12"/>
  <c r="A63" i="12"/>
  <c r="A62" i="12"/>
  <c r="A61" i="12"/>
  <c r="A60" i="12"/>
  <c r="A59" i="12"/>
  <c r="A58" i="12"/>
  <c r="A57" i="12"/>
  <c r="A56" i="12"/>
  <c r="A55" i="12"/>
  <c r="A54" i="12"/>
  <c r="A53" i="12"/>
  <c r="A52" i="12"/>
  <c r="A51" i="12"/>
  <c r="A50" i="12"/>
  <c r="A49" i="12"/>
  <c r="A48" i="12"/>
  <c r="A47" i="12"/>
  <c r="A46" i="12"/>
  <c r="N70" i="7" l="1"/>
  <c r="O70" i="7" s="1"/>
  <c r="O71" i="7" s="1"/>
  <c r="O72" i="7" s="1"/>
  <c r="O73" i="7" s="1"/>
  <c r="Q73" i="7" s="1"/>
  <c r="N7" i="11"/>
  <c r="O7" i="11" s="1"/>
  <c r="O8" i="11" s="1"/>
  <c r="O9" i="11" s="1"/>
  <c r="O10" i="11" s="1"/>
  <c r="O11" i="11" s="1"/>
  <c r="Q11" i="11" s="1"/>
  <c r="O35" i="9"/>
  <c r="N35" i="9"/>
  <c r="N6" i="7"/>
  <c r="O6" i="7" s="1"/>
  <c r="O7" i="7" s="1"/>
  <c r="O8" i="7" s="1"/>
  <c r="O9" i="7" s="1"/>
  <c r="Q9" i="7" s="1"/>
  <c r="N18" i="7"/>
  <c r="O18" i="7" s="1"/>
  <c r="O19" i="7" s="1"/>
  <c r="O20" i="7" s="1"/>
  <c r="O21" i="7" s="1"/>
  <c r="Q21" i="7" s="1"/>
  <c r="O30" i="7"/>
  <c r="N30" i="7"/>
  <c r="O42" i="7"/>
  <c r="N42" i="7"/>
  <c r="N29" i="8"/>
  <c r="O29" i="8" s="1"/>
  <c r="O30" i="8" s="1"/>
  <c r="O31" i="8" s="1"/>
  <c r="Q31" i="8" s="1"/>
  <c r="O65" i="8"/>
  <c r="N65" i="8"/>
  <c r="O30" i="5"/>
  <c r="N30" i="5"/>
  <c r="O66" i="7"/>
  <c r="N66" i="7"/>
  <c r="N78" i="7"/>
  <c r="O78" i="7" s="1"/>
  <c r="O79" i="7" s="1"/>
  <c r="O80" i="7" s="1"/>
  <c r="O81" i="7" s="1"/>
  <c r="Q81" i="7" s="1"/>
  <c r="N90" i="7"/>
  <c r="O90" i="7" s="1"/>
  <c r="O91" i="7" s="1"/>
  <c r="O92" i="7" s="1"/>
  <c r="O93" i="7" s="1"/>
  <c r="Q93" i="7" s="1"/>
  <c r="N53" i="8"/>
  <c r="O53" i="8" s="1"/>
  <c r="O54" i="8" s="1"/>
  <c r="O55" i="8" s="1"/>
  <c r="Q55" i="8" s="1"/>
  <c r="O116" i="8"/>
  <c r="N2" i="7"/>
  <c r="O2" i="7" s="1"/>
  <c r="O3" i="7" s="1"/>
  <c r="O4" i="7" s="1"/>
  <c r="O5" i="7" s="1"/>
  <c r="Q5" i="7" s="1"/>
  <c r="N11" i="8"/>
  <c r="O11" i="8" s="1"/>
  <c r="O12" i="8" s="1"/>
  <c r="O13" i="8" s="1"/>
  <c r="Q13" i="8" s="1"/>
  <c r="N56" i="9"/>
  <c r="O56" i="9" s="1"/>
  <c r="O57" i="9" s="1"/>
  <c r="O58" i="9" s="1"/>
  <c r="Q58" i="9" s="1"/>
  <c r="N18" i="5"/>
  <c r="O18" i="5" s="1"/>
  <c r="O19" i="5" s="1"/>
  <c r="O20" i="5" s="1"/>
  <c r="O21" i="5" s="1"/>
  <c r="Q21" i="5" s="1"/>
  <c r="N20" i="3"/>
  <c r="O20" i="3" s="1"/>
  <c r="O21" i="3" s="1"/>
  <c r="O22" i="3" s="1"/>
  <c r="Q22" i="3" s="1"/>
  <c r="O80" i="3"/>
  <c r="N80" i="3"/>
  <c r="O92" i="3"/>
  <c r="N92" i="3"/>
  <c r="N104" i="3"/>
  <c r="O104" i="3" s="1"/>
  <c r="O105" i="3" s="1"/>
  <c r="O106" i="3" s="1"/>
  <c r="Q106" i="3" s="1"/>
  <c r="N116" i="3"/>
  <c r="O116" i="3" s="1"/>
  <c r="O117" i="3" s="1"/>
  <c r="O118" i="3" s="1"/>
  <c r="Q118" i="3" s="1"/>
  <c r="N89" i="8"/>
  <c r="O89" i="8" s="1"/>
  <c r="O90" i="8" s="1"/>
  <c r="O91" i="8" s="1"/>
  <c r="Q91" i="8" s="1"/>
  <c r="O107" i="8"/>
  <c r="N71" i="9"/>
  <c r="O71" i="9" s="1"/>
  <c r="O72" i="9" s="1"/>
  <c r="O73" i="9" s="1"/>
  <c r="Q73" i="9" s="1"/>
  <c r="O80" i="9"/>
  <c r="N80" i="9"/>
  <c r="O116" i="9"/>
  <c r="N116" i="9"/>
  <c r="N44" i="8"/>
  <c r="O44" i="8" s="1"/>
  <c r="O45" i="8" s="1"/>
  <c r="O46" i="8" s="1"/>
  <c r="Q46" i="8" s="1"/>
  <c r="N71" i="8"/>
  <c r="O71" i="8" s="1"/>
  <c r="O72" i="8" s="1"/>
  <c r="O73" i="8" s="1"/>
  <c r="Q73" i="8" s="1"/>
  <c r="N17" i="9"/>
  <c r="O17" i="9" s="1"/>
  <c r="O18" i="9" s="1"/>
  <c r="O19" i="9" s="1"/>
  <c r="Q19" i="9" s="1"/>
  <c r="N47" i="9"/>
  <c r="O47" i="9" s="1"/>
  <c r="O48" i="9" s="1"/>
  <c r="O49" i="9" s="1"/>
  <c r="Q49" i="9" s="1"/>
  <c r="O82" i="7"/>
  <c r="N82" i="7"/>
  <c r="O47" i="8"/>
  <c r="N8" i="3"/>
  <c r="O8" i="3" s="1"/>
  <c r="O9" i="3" s="1"/>
  <c r="O10" i="3" s="1"/>
  <c r="Q10" i="3" s="1"/>
  <c r="N32" i="3"/>
  <c r="O32" i="3" s="1"/>
  <c r="O33" i="3" s="1"/>
  <c r="O34" i="3" s="1"/>
  <c r="Q34" i="3" s="1"/>
  <c r="N44" i="3"/>
  <c r="O44" i="3" s="1"/>
  <c r="O45" i="3" s="1"/>
  <c r="O46" i="3" s="1"/>
  <c r="Q46" i="3" s="1"/>
  <c r="N56" i="3"/>
  <c r="O56" i="3" s="1"/>
  <c r="O57" i="3" s="1"/>
  <c r="O58" i="3" s="1"/>
  <c r="Q58" i="3" s="1"/>
  <c r="O68" i="3"/>
  <c r="O69" i="3" s="1"/>
  <c r="O70" i="3" s="1"/>
  <c r="Q70" i="3" s="1"/>
  <c r="N68" i="3"/>
  <c r="O17" i="8"/>
  <c r="N17" i="8"/>
  <c r="O35" i="8"/>
  <c r="N32" i="9"/>
  <c r="O32" i="9" s="1"/>
  <c r="O33" i="9" s="1"/>
  <c r="O34" i="9" s="1"/>
  <c r="Q34" i="9" s="1"/>
  <c r="O22" i="6"/>
  <c r="N22" i="6"/>
  <c r="O34" i="6"/>
  <c r="N34" i="6"/>
  <c r="N46" i="6"/>
  <c r="O46" i="6" s="1"/>
  <c r="O47" i="6" s="1"/>
  <c r="O48" i="6" s="1"/>
  <c r="O49" i="6" s="1"/>
  <c r="Q49" i="6" s="1"/>
  <c r="N58" i="6"/>
  <c r="O58" i="6" s="1"/>
  <c r="O59" i="6" s="1"/>
  <c r="O60" i="6" s="1"/>
  <c r="O61" i="6" s="1"/>
  <c r="Q61" i="6" s="1"/>
  <c r="O70" i="6"/>
  <c r="N70" i="6"/>
  <c r="N82" i="6"/>
  <c r="O82" i="6" s="1"/>
  <c r="O83" i="6" s="1"/>
  <c r="O84" i="6" s="1"/>
  <c r="O85" i="6" s="1"/>
  <c r="Q85" i="6" s="1"/>
  <c r="O58" i="7"/>
  <c r="N58" i="7"/>
  <c r="N20" i="8"/>
  <c r="O20" i="8" s="1"/>
  <c r="O21" i="8" s="1"/>
  <c r="O22" i="8" s="1"/>
  <c r="Q22" i="8" s="1"/>
  <c r="N47" i="8"/>
  <c r="N59" i="9"/>
  <c r="O59" i="9" s="1"/>
  <c r="O60" i="9" s="1"/>
  <c r="O61" i="9" s="1"/>
  <c r="Q61" i="9" s="1"/>
  <c r="O5" i="8"/>
  <c r="O14" i="8"/>
  <c r="N14" i="8"/>
  <c r="O41" i="8"/>
  <c r="N41" i="8"/>
  <c r="O59" i="8"/>
  <c r="O68" i="8"/>
  <c r="N77" i="8"/>
  <c r="O77" i="8" s="1"/>
  <c r="O78" i="8" s="1"/>
  <c r="O79" i="8" s="1"/>
  <c r="Q79" i="8" s="1"/>
  <c r="O95" i="8"/>
  <c r="O104" i="8"/>
  <c r="O113" i="8"/>
  <c r="N113" i="8"/>
  <c r="N2" i="9"/>
  <c r="O2" i="9" s="1"/>
  <c r="O3" i="9" s="1"/>
  <c r="O4" i="9" s="1"/>
  <c r="Q4" i="9" s="1"/>
  <c r="O11" i="9"/>
  <c r="O12" i="9" s="1"/>
  <c r="O13" i="9" s="1"/>
  <c r="Q13" i="9" s="1"/>
  <c r="N11" i="9"/>
  <c r="O22" i="5"/>
  <c r="N22" i="5"/>
  <c r="N34" i="5"/>
  <c r="O34" i="5" s="1"/>
  <c r="O35" i="5" s="1"/>
  <c r="O36" i="5" s="1"/>
  <c r="O37" i="5" s="1"/>
  <c r="Q37" i="5" s="1"/>
  <c r="N80" i="8"/>
  <c r="O80" i="8" s="1"/>
  <c r="O81" i="8" s="1"/>
  <c r="O82" i="8" s="1"/>
  <c r="Q82" i="8" s="1"/>
  <c r="N107" i="8"/>
  <c r="O46" i="5"/>
  <c r="N46" i="5"/>
  <c r="N58" i="5"/>
  <c r="O58" i="5" s="1"/>
  <c r="O59" i="5" s="1"/>
  <c r="O60" i="5" s="1"/>
  <c r="O61" i="5" s="1"/>
  <c r="Q61" i="5" s="1"/>
  <c r="O70" i="5"/>
  <c r="N70" i="5"/>
  <c r="O82" i="5"/>
  <c r="N82" i="5"/>
  <c r="N23" i="8"/>
  <c r="O23" i="8" s="1"/>
  <c r="O24" i="8" s="1"/>
  <c r="O25" i="8" s="1"/>
  <c r="Q25" i="8" s="1"/>
  <c r="O69" i="9"/>
  <c r="O77" i="9"/>
  <c r="O78" i="9" s="1"/>
  <c r="O79" i="9" s="1"/>
  <c r="Q79" i="9" s="1"/>
  <c r="N104" i="9"/>
  <c r="O104" i="9" s="1"/>
  <c r="O105" i="9" s="1"/>
  <c r="O106" i="9" s="1"/>
  <c r="Q106" i="9" s="1"/>
  <c r="N6" i="6"/>
  <c r="O6" i="6" s="1"/>
  <c r="O7" i="6" s="1"/>
  <c r="O8" i="6" s="1"/>
  <c r="O9" i="6" s="1"/>
  <c r="Q9" i="6" s="1"/>
  <c r="N5" i="3"/>
  <c r="O5" i="3" s="1"/>
  <c r="O6" i="3" s="1"/>
  <c r="O7" i="3" s="1"/>
  <c r="Q7" i="3" s="1"/>
  <c r="O17" i="3"/>
  <c r="N17" i="3"/>
  <c r="O29" i="3"/>
  <c r="N29" i="3"/>
  <c r="N41" i="3"/>
  <c r="O41" i="3" s="1"/>
  <c r="O42" i="3" s="1"/>
  <c r="O43" i="3" s="1"/>
  <c r="Q43" i="3" s="1"/>
  <c r="N53" i="3"/>
  <c r="O53" i="3" s="1"/>
  <c r="O54" i="3" s="1"/>
  <c r="O55" i="3" s="1"/>
  <c r="Q55" i="3" s="1"/>
  <c r="O65" i="3"/>
  <c r="N65" i="3"/>
  <c r="N77" i="3"/>
  <c r="O77" i="3" s="1"/>
  <c r="O78" i="3" s="1"/>
  <c r="O79" i="3" s="1"/>
  <c r="Q79" i="3" s="1"/>
  <c r="O89" i="3"/>
  <c r="N89" i="3"/>
  <c r="O101" i="3"/>
  <c r="N101" i="3"/>
  <c r="N3" i="9"/>
  <c r="O29" i="9"/>
  <c r="O30" i="9" s="1"/>
  <c r="O31" i="9" s="1"/>
  <c r="Q31" i="9" s="1"/>
  <c r="O18" i="6"/>
  <c r="N18" i="6"/>
  <c r="N30" i="6"/>
  <c r="O30" i="6" s="1"/>
  <c r="O31" i="6" s="1"/>
  <c r="O32" i="6" s="1"/>
  <c r="O33" i="6" s="1"/>
  <c r="Q33" i="6" s="1"/>
  <c r="N42" i="6"/>
  <c r="O42" i="6" s="1"/>
  <c r="O43" i="6" s="1"/>
  <c r="O44" i="6" s="1"/>
  <c r="O45" i="6" s="1"/>
  <c r="Q45" i="6" s="1"/>
  <c r="O54" i="6"/>
  <c r="N54" i="6"/>
  <c r="N66" i="6"/>
  <c r="O66" i="6" s="1"/>
  <c r="O67" i="6" s="1"/>
  <c r="O68" i="6" s="1"/>
  <c r="O69" i="6" s="1"/>
  <c r="Q69" i="6" s="1"/>
  <c r="N78" i="6"/>
  <c r="O78" i="6" s="1"/>
  <c r="O79" i="6" s="1"/>
  <c r="O80" i="6" s="1"/>
  <c r="O81" i="6" s="1"/>
  <c r="Q81" i="6" s="1"/>
  <c r="O90" i="6"/>
  <c r="N90" i="6"/>
  <c r="N10" i="7"/>
  <c r="O10" i="7" s="1"/>
  <c r="O11" i="7" s="1"/>
  <c r="O12" i="7" s="1"/>
  <c r="O13" i="7" s="1"/>
  <c r="Q13" i="7" s="1"/>
  <c r="N22" i="7"/>
  <c r="O22" i="7" s="1"/>
  <c r="O23" i="7" s="1"/>
  <c r="O24" i="7" s="1"/>
  <c r="O25" i="7" s="1"/>
  <c r="Q25" i="7" s="1"/>
  <c r="O34" i="7"/>
  <c r="N34" i="7"/>
  <c r="N46" i="7"/>
  <c r="O46" i="7" s="1"/>
  <c r="O47" i="7" s="1"/>
  <c r="O48" i="7" s="1"/>
  <c r="O49" i="7" s="1"/>
  <c r="Q49" i="7" s="1"/>
  <c r="N83" i="8"/>
  <c r="O83" i="8" s="1"/>
  <c r="O84" i="8" s="1"/>
  <c r="O85" i="8" s="1"/>
  <c r="Q85" i="8" s="1"/>
  <c r="N27" i="11"/>
  <c r="O27" i="11" s="1"/>
  <c r="O28" i="11" s="1"/>
  <c r="O29" i="11" s="1"/>
  <c r="O30" i="11" s="1"/>
  <c r="O31" i="11" s="1"/>
  <c r="Q31" i="11" s="1"/>
  <c r="N32" i="11"/>
  <c r="O32" i="11" s="1"/>
  <c r="O33" i="11" s="1"/>
  <c r="O34" i="11" s="1"/>
  <c r="O35" i="11" s="1"/>
  <c r="O36" i="11" s="1"/>
  <c r="Q36" i="11" s="1"/>
  <c r="O37" i="11"/>
  <c r="N37" i="11"/>
  <c r="O42" i="11"/>
  <c r="O43" i="11" s="1"/>
  <c r="O44" i="11" s="1"/>
  <c r="O45" i="11" s="1"/>
  <c r="O46" i="11" s="1"/>
  <c r="Q46" i="11" s="1"/>
  <c r="N42" i="11"/>
  <c r="N57" i="11"/>
  <c r="O57" i="11" s="1"/>
  <c r="O58" i="11" s="1"/>
  <c r="O59" i="11" s="1"/>
  <c r="O60" i="11" s="1"/>
  <c r="O61" i="11" s="1"/>
  <c r="Q61" i="11" s="1"/>
  <c r="O67" i="11"/>
  <c r="O68" i="11" s="1"/>
  <c r="O69" i="11" s="1"/>
  <c r="O70" i="11" s="1"/>
  <c r="O71" i="11" s="1"/>
  <c r="Q71" i="11" s="1"/>
  <c r="N67" i="11"/>
  <c r="O72" i="11"/>
  <c r="N72" i="11"/>
  <c r="N87" i="11"/>
  <c r="O87" i="11" s="1"/>
  <c r="O88" i="11" s="1"/>
  <c r="O89" i="11" s="1"/>
  <c r="O90" i="11" s="1"/>
  <c r="O91" i="11" s="1"/>
  <c r="Q91" i="11" s="1"/>
  <c r="O92" i="11"/>
  <c r="N92" i="11"/>
  <c r="O97" i="11"/>
  <c r="O98" i="11" s="1"/>
  <c r="O99" i="11" s="1"/>
  <c r="O100" i="11" s="1"/>
  <c r="O101" i="11" s="1"/>
  <c r="Q101" i="11" s="1"/>
  <c r="N97" i="11"/>
  <c r="N102" i="11"/>
  <c r="O102" i="11" s="1"/>
  <c r="O103" i="11" s="1"/>
  <c r="O104" i="11" s="1"/>
  <c r="O105" i="11" s="1"/>
  <c r="O106" i="11" s="1"/>
  <c r="Q106" i="11" s="1"/>
  <c r="N113" i="3"/>
  <c r="O113" i="3" s="1"/>
  <c r="O114" i="3" s="1"/>
  <c r="O115" i="3" s="1"/>
  <c r="Q115" i="3" s="1"/>
  <c r="N116" i="8"/>
  <c r="N6" i="5"/>
  <c r="O6" i="5" s="1"/>
  <c r="O7" i="5" s="1"/>
  <c r="O8" i="5" s="1"/>
  <c r="O9" i="5" s="1"/>
  <c r="Q9" i="5" s="1"/>
  <c r="N32" i="8"/>
  <c r="O32" i="8" s="1"/>
  <c r="O33" i="8" s="1"/>
  <c r="O34" i="8" s="1"/>
  <c r="Q34" i="8" s="1"/>
  <c r="N59" i="8"/>
  <c r="O56" i="8"/>
  <c r="O101" i="8"/>
  <c r="O102" i="8" s="1"/>
  <c r="O103" i="8" s="1"/>
  <c r="Q103" i="8" s="1"/>
  <c r="N101" i="8"/>
  <c r="O8" i="9"/>
  <c r="N8" i="9"/>
  <c r="N92" i="9"/>
  <c r="O92" i="9" s="1"/>
  <c r="O93" i="9" s="1"/>
  <c r="O94" i="9" s="1"/>
  <c r="Q94" i="9" s="1"/>
  <c r="O54" i="5"/>
  <c r="N54" i="5"/>
  <c r="O66" i="5"/>
  <c r="N66" i="5"/>
  <c r="N78" i="5"/>
  <c r="O78" i="5" s="1"/>
  <c r="O79" i="5" s="1"/>
  <c r="O80" i="5" s="1"/>
  <c r="O81" i="5" s="1"/>
  <c r="Q81" i="5" s="1"/>
  <c r="O90" i="5"/>
  <c r="N90" i="5"/>
  <c r="N92" i="8"/>
  <c r="O92" i="8" s="1"/>
  <c r="O93" i="8" s="1"/>
  <c r="O94" i="8" s="1"/>
  <c r="Q94" i="8" s="1"/>
  <c r="N77" i="9"/>
  <c r="N12" i="11"/>
  <c r="O12" i="11" s="1"/>
  <c r="O13" i="11" s="1"/>
  <c r="O14" i="11" s="1"/>
  <c r="O15" i="11" s="1"/>
  <c r="O16" i="11" s="1"/>
  <c r="Q16" i="11" s="1"/>
  <c r="N2" i="6"/>
  <c r="O2" i="6" s="1"/>
  <c r="O3" i="6" s="1"/>
  <c r="O4" i="6" s="1"/>
  <c r="O5" i="6" s="1"/>
  <c r="Q5" i="6" s="1"/>
  <c r="O10" i="5"/>
  <c r="O11" i="5" s="1"/>
  <c r="O12" i="5" s="1"/>
  <c r="O13" i="5" s="1"/>
  <c r="Q13" i="5" s="1"/>
  <c r="N2" i="5"/>
  <c r="O2" i="5" s="1"/>
  <c r="O3" i="5" s="1"/>
  <c r="O4" i="5" s="1"/>
  <c r="O5" i="5" s="1"/>
  <c r="Q5" i="5" s="1"/>
  <c r="O8" i="8"/>
  <c r="O9" i="8" s="1"/>
  <c r="O10" i="8" s="1"/>
  <c r="Q10" i="8" s="1"/>
  <c r="O2" i="8"/>
  <c r="O3" i="8" s="1"/>
  <c r="O4" i="8" s="1"/>
  <c r="Q4" i="8" s="1"/>
  <c r="O2" i="3"/>
  <c r="O3" i="3" s="1"/>
  <c r="O4" i="3" s="1"/>
  <c r="Q4" i="3" s="1"/>
  <c r="O2" i="11"/>
  <c r="O3" i="11" s="1"/>
  <c r="O4" i="11" s="1"/>
  <c r="O5" i="11" s="1"/>
  <c r="O6" i="11" s="1"/>
  <c r="Q6" i="11" s="1"/>
  <c r="N117" i="11"/>
  <c r="O117" i="11" s="1"/>
  <c r="O118" i="11" s="1"/>
  <c r="O119" i="11" s="1"/>
  <c r="O120" i="11" s="1"/>
  <c r="O121" i="11" s="1"/>
  <c r="Q121" i="11" s="1"/>
  <c r="O17" i="11"/>
  <c r="O18" i="11" s="1"/>
  <c r="O19" i="11" s="1"/>
  <c r="O20" i="11" s="1"/>
  <c r="O21" i="11" s="1"/>
  <c r="Q21" i="11" s="1"/>
  <c r="O22" i="11"/>
  <c r="O23" i="11" s="1"/>
  <c r="O24" i="11" s="1"/>
  <c r="O25" i="11" s="1"/>
  <c r="O26" i="11" s="1"/>
  <c r="Q26" i="11" s="1"/>
  <c r="O47" i="11"/>
  <c r="O48" i="11" s="1"/>
  <c r="O49" i="11" s="1"/>
  <c r="O50" i="11" s="1"/>
  <c r="O51" i="11" s="1"/>
  <c r="Q51" i="11" s="1"/>
  <c r="O52" i="11"/>
  <c r="O62" i="11"/>
  <c r="O63" i="11" s="1"/>
  <c r="O64" i="11" s="1"/>
  <c r="O65" i="11" s="1"/>
  <c r="O66" i="11" s="1"/>
  <c r="Q66" i="11" s="1"/>
  <c r="O77" i="11"/>
  <c r="O78" i="11" s="1"/>
  <c r="O79" i="11" s="1"/>
  <c r="O80" i="11" s="1"/>
  <c r="O81" i="11" s="1"/>
  <c r="Q81" i="11" s="1"/>
  <c r="O82" i="11"/>
  <c r="O107" i="11"/>
  <c r="O108" i="11" s="1"/>
  <c r="O109" i="11" s="1"/>
  <c r="O110" i="11" s="1"/>
  <c r="O111" i="11" s="1"/>
  <c r="Q111" i="11" s="1"/>
  <c r="O112" i="11"/>
  <c r="O113" i="11" s="1"/>
  <c r="O114" i="11" s="1"/>
  <c r="O115" i="11" s="1"/>
  <c r="O116" i="11" s="1"/>
  <c r="Q116" i="11" s="1"/>
  <c r="N94" i="7"/>
  <c r="O94" i="7" s="1"/>
  <c r="O95" i="7" s="1"/>
  <c r="O96" i="7" s="1"/>
  <c r="O97" i="7" s="1"/>
  <c r="Q97" i="7" s="1"/>
  <c r="O14" i="7"/>
  <c r="O26" i="7"/>
  <c r="O38" i="7"/>
  <c r="O39" i="7" s="1"/>
  <c r="O40" i="7" s="1"/>
  <c r="O41" i="7" s="1"/>
  <c r="Q41" i="7" s="1"/>
  <c r="O50" i="7"/>
  <c r="O51" i="7" s="1"/>
  <c r="O52" i="7" s="1"/>
  <c r="O53" i="7" s="1"/>
  <c r="Q53" i="7" s="1"/>
  <c r="O62" i="7"/>
  <c r="O74" i="7"/>
  <c r="O86" i="7"/>
  <c r="N94" i="6"/>
  <c r="O94" i="6" s="1"/>
  <c r="O95" i="6" s="1"/>
  <c r="O96" i="6" s="1"/>
  <c r="O97" i="6" s="1"/>
  <c r="Q97" i="6" s="1"/>
  <c r="O14" i="6"/>
  <c r="O26" i="6"/>
  <c r="O38" i="6"/>
  <c r="O50" i="6"/>
  <c r="O62" i="6"/>
  <c r="O74" i="6"/>
  <c r="O75" i="6" s="1"/>
  <c r="O76" i="6" s="1"/>
  <c r="O77" i="6" s="1"/>
  <c r="Q77" i="6" s="1"/>
  <c r="N94" i="5"/>
  <c r="O94" i="5" s="1"/>
  <c r="O95" i="5" s="1"/>
  <c r="O96" i="5" s="1"/>
  <c r="O97" i="5" s="1"/>
  <c r="Q97" i="5" s="1"/>
  <c r="O14" i="5"/>
  <c r="O15" i="5" s="1"/>
  <c r="O16" i="5" s="1"/>
  <c r="O17" i="5" s="1"/>
  <c r="Q17" i="5" s="1"/>
  <c r="O26" i="5"/>
  <c r="O38" i="5"/>
  <c r="O50" i="5"/>
  <c r="O62" i="5"/>
  <c r="O63" i="5" s="1"/>
  <c r="O64" i="5" s="1"/>
  <c r="O65" i="5" s="1"/>
  <c r="Q65" i="5" s="1"/>
  <c r="O74" i="5"/>
  <c r="O119" i="9"/>
  <c r="O120" i="9" s="1"/>
  <c r="O121" i="9" s="1"/>
  <c r="Q121" i="9" s="1"/>
  <c r="O26" i="9"/>
  <c r="O74" i="9"/>
  <c r="O5" i="9"/>
  <c r="O14" i="9"/>
  <c r="O15" i="9" s="1"/>
  <c r="O16" i="9" s="1"/>
  <c r="Q16" i="9" s="1"/>
  <c r="O53" i="9"/>
  <c r="O54" i="9" s="1"/>
  <c r="O55" i="9" s="1"/>
  <c r="Q55" i="9" s="1"/>
  <c r="O62" i="9"/>
  <c r="O63" i="9" s="1"/>
  <c r="O64" i="9" s="1"/>
  <c r="Q64" i="9" s="1"/>
  <c r="O89" i="9"/>
  <c r="O98" i="9"/>
  <c r="O41" i="9"/>
  <c r="O50" i="9"/>
  <c r="O51" i="9" s="1"/>
  <c r="O52" i="9" s="1"/>
  <c r="Q52" i="9" s="1"/>
  <c r="O107" i="9"/>
  <c r="O81" i="9"/>
  <c r="O82" i="9" s="1"/>
  <c r="Q82" i="9" s="1"/>
  <c r="O95" i="9"/>
  <c r="O83" i="9"/>
  <c r="O101" i="9"/>
  <c r="O110" i="9"/>
  <c r="N119" i="8"/>
  <c r="O119" i="8" s="1"/>
  <c r="O120" i="8" s="1"/>
  <c r="O121" i="8" s="1"/>
  <c r="Q121" i="8" s="1"/>
  <c r="O50" i="8"/>
  <c r="O51" i="8" s="1"/>
  <c r="O52" i="8" s="1"/>
  <c r="Q52" i="8" s="1"/>
  <c r="O74" i="8"/>
  <c r="O110" i="8"/>
  <c r="O38" i="8"/>
  <c r="O48" i="8"/>
  <c r="O62" i="8"/>
  <c r="O98" i="8"/>
  <c r="O86" i="8"/>
  <c r="O87" i="8" s="1"/>
  <c r="O88" i="8" s="1"/>
  <c r="Q88" i="8" s="1"/>
  <c r="O35" i="3"/>
  <c r="O71" i="3"/>
  <c r="O59" i="3"/>
  <c r="O60" i="3" s="1"/>
  <c r="O61" i="3" s="1"/>
  <c r="Q61" i="3" s="1"/>
  <c r="O74" i="3"/>
  <c r="O75" i="3" s="1"/>
  <c r="O76" i="3" s="1"/>
  <c r="Q76" i="3" s="1"/>
  <c r="O23" i="3"/>
  <c r="O24" i="3" s="1"/>
  <c r="O25" i="3" s="1"/>
  <c r="Q25" i="3" s="1"/>
  <c r="O107" i="3"/>
  <c r="O108" i="3" s="1"/>
  <c r="O109" i="3" s="1"/>
  <c r="Q109" i="3" s="1"/>
  <c r="O110" i="3"/>
  <c r="O111" i="3" s="1"/>
  <c r="O112" i="3" s="1"/>
  <c r="Q112" i="3" s="1"/>
  <c r="O11" i="3"/>
  <c r="O47" i="3"/>
  <c r="O48" i="3" s="1"/>
  <c r="O49" i="3" s="1"/>
  <c r="Q49" i="3" s="1"/>
  <c r="O26" i="3"/>
  <c r="O27" i="3" s="1"/>
  <c r="O28" i="3" s="1"/>
  <c r="Q28" i="3" s="1"/>
  <c r="O83" i="3"/>
  <c r="O119" i="3"/>
  <c r="O120" i="3" s="1"/>
  <c r="O121" i="3" s="1"/>
  <c r="Q121" i="3" s="1"/>
  <c r="O14" i="3"/>
  <c r="O38" i="3"/>
  <c r="O50" i="3"/>
  <c r="O62" i="3"/>
  <c r="O63" i="3" s="1"/>
  <c r="O64" i="3" s="1"/>
  <c r="Q64" i="3" s="1"/>
  <c r="O86" i="3"/>
  <c r="O98" i="3"/>
  <c r="O95" i="3"/>
  <c r="O96" i="3" s="1"/>
  <c r="O97" i="3" s="1"/>
  <c r="Q97" i="3" s="1"/>
  <c r="O67" i="7"/>
  <c r="O63" i="7"/>
  <c r="O64" i="7" s="1"/>
  <c r="O65" i="7" s="1"/>
  <c r="Q65" i="7" s="1"/>
  <c r="O87" i="7"/>
  <c r="O88" i="7" s="1"/>
  <c r="O89" i="7" s="1"/>
  <c r="Q89" i="7" s="1"/>
  <c r="O69" i="8"/>
  <c r="O70" i="8" s="1"/>
  <c r="Q70" i="8" s="1"/>
  <c r="O36" i="8"/>
  <c r="O87" i="5"/>
  <c r="O75" i="7"/>
  <c r="O76" i="7" s="1"/>
  <c r="O77" i="7" s="1"/>
  <c r="Q77" i="7" s="1"/>
  <c r="O117" i="9"/>
  <c r="O118" i="9" s="1"/>
  <c r="Q118" i="9" s="1"/>
  <c r="O114" i="9"/>
  <c r="O115" i="9" s="1"/>
  <c r="Q115" i="9" s="1"/>
  <c r="O71" i="5"/>
  <c r="O72" i="5" s="1"/>
  <c r="O59" i="7"/>
  <c r="O60" i="7" s="1"/>
  <c r="O61" i="7" s="1"/>
  <c r="Q61" i="7" s="1"/>
  <c r="O68" i="7"/>
  <c r="O69" i="7" s="1"/>
  <c r="Q69" i="7" s="1"/>
  <c r="O60" i="8"/>
  <c r="O66" i="9"/>
  <c r="O67" i="9" s="1"/>
  <c r="Q67" i="9" s="1"/>
  <c r="O70" i="9"/>
  <c r="Q70" i="9" s="1"/>
  <c r="O93" i="11"/>
  <c r="O94" i="11" s="1"/>
  <c r="O95" i="11" s="1"/>
  <c r="O96" i="11" s="1"/>
  <c r="Q96" i="11" s="1"/>
  <c r="O91" i="6"/>
  <c r="O92" i="6" s="1"/>
  <c r="O93" i="6" s="1"/>
  <c r="Q93" i="6" s="1"/>
  <c r="O61" i="8"/>
  <c r="Q61" i="8" s="1"/>
  <c r="O24" i="9"/>
  <c r="O25" i="9" s="1"/>
  <c r="Q25" i="9" s="1"/>
  <c r="O83" i="7"/>
  <c r="O84" i="7" s="1"/>
  <c r="O85" i="7" s="1"/>
  <c r="Q85" i="7" s="1"/>
  <c r="O71" i="6"/>
  <c r="O72" i="6" s="1"/>
  <c r="O73" i="6" s="1"/>
  <c r="Q73" i="6" s="1"/>
  <c r="O39" i="5"/>
  <c r="O40" i="5" s="1"/>
  <c r="O41" i="5" s="1"/>
  <c r="Q41" i="5" s="1"/>
  <c r="O55" i="7"/>
  <c r="O56" i="7" s="1"/>
  <c r="O57" i="7" s="1"/>
  <c r="Q57" i="7" s="1"/>
  <c r="O39" i="3"/>
  <c r="O40" i="3" s="1"/>
  <c r="Q40" i="3" s="1"/>
  <c r="O45" i="9"/>
  <c r="O46" i="9" s="1"/>
  <c r="Q46" i="9" s="1"/>
  <c r="O83" i="5"/>
  <c r="O84" i="5" s="1"/>
  <c r="O85" i="5" s="1"/>
  <c r="Q85" i="5" s="1"/>
  <c r="O83" i="11"/>
  <c r="O84" i="11" s="1"/>
  <c r="O85" i="11" s="1"/>
  <c r="O86" i="11" s="1"/>
  <c r="Q86" i="11" s="1"/>
  <c r="O114" i="8"/>
  <c r="O102" i="9"/>
  <c r="O103" i="9" s="1"/>
  <c r="Q103" i="9" s="1"/>
  <c r="O87" i="6"/>
  <c r="O88" i="6" s="1"/>
  <c r="O89" i="6" s="1"/>
  <c r="Q89" i="6" s="1"/>
  <c r="O27" i="6"/>
  <c r="O28" i="6" s="1"/>
  <c r="O29" i="6" s="1"/>
  <c r="Q29" i="6" s="1"/>
  <c r="O53" i="11"/>
  <c r="O54" i="11" s="1"/>
  <c r="O55" i="11" s="1"/>
  <c r="O56" i="11" s="1"/>
  <c r="Q56" i="11" s="1"/>
  <c r="O27" i="7"/>
  <c r="O28" i="7" s="1"/>
  <c r="O29" i="7" s="1"/>
  <c r="Q29" i="7" s="1"/>
  <c r="O15" i="7"/>
  <c r="O16" i="7" s="1"/>
  <c r="O17" i="7" s="1"/>
  <c r="Q17" i="7" s="1"/>
  <c r="O43" i="7"/>
  <c r="O44" i="7" s="1"/>
  <c r="O45" i="7" s="1"/>
  <c r="Q45" i="7" s="1"/>
  <c r="O35" i="6"/>
  <c r="O36" i="6" s="1"/>
  <c r="O37" i="6" s="1"/>
  <c r="Q37" i="6" s="1"/>
  <c r="O55" i="6"/>
  <c r="O56" i="6" s="1"/>
  <c r="O57" i="6" s="1"/>
  <c r="Q57" i="6" s="1"/>
  <c r="O39" i="6"/>
  <c r="O40" i="6" s="1"/>
  <c r="O41" i="6" s="1"/>
  <c r="Q41" i="6" s="1"/>
  <c r="O11" i="6"/>
  <c r="O12" i="6" s="1"/>
  <c r="O13" i="6" s="1"/>
  <c r="Q13" i="6" s="1"/>
  <c r="O27" i="5"/>
  <c r="O28" i="5" s="1"/>
  <c r="O29" i="5" s="1"/>
  <c r="Q29" i="5" s="1"/>
  <c r="O55" i="5"/>
  <c r="O56" i="5" s="1"/>
  <c r="O57" i="5" s="1"/>
  <c r="Q57" i="5" s="1"/>
  <c r="O43" i="5"/>
  <c r="O23" i="5"/>
  <c r="O24" i="5" s="1"/>
  <c r="O25" i="5" s="1"/>
  <c r="Q25" i="5" s="1"/>
  <c r="O90" i="9"/>
  <c r="O91" i="9" s="1"/>
  <c r="Q91" i="9" s="1"/>
  <c r="O117" i="8"/>
  <c r="O118" i="8" s="1"/>
  <c r="Q118" i="8" s="1"/>
  <c r="O38" i="11"/>
  <c r="O39" i="11" s="1"/>
  <c r="O40" i="11" s="1"/>
  <c r="O41" i="11" s="1"/>
  <c r="Q41" i="11" s="1"/>
  <c r="O73" i="11"/>
  <c r="O74" i="11" s="1"/>
  <c r="O75" i="11" s="1"/>
  <c r="O76" i="11" s="1"/>
  <c r="Q76" i="11" s="1"/>
  <c r="O35" i="7"/>
  <c r="O36" i="7" s="1"/>
  <c r="O37" i="7" s="1"/>
  <c r="Q37" i="7" s="1"/>
  <c r="O31" i="7"/>
  <c r="O32" i="7" s="1"/>
  <c r="O33" i="7" s="1"/>
  <c r="Q33" i="7" s="1"/>
  <c r="O31" i="5"/>
  <c r="O32" i="5" s="1"/>
  <c r="O33" i="5" s="1"/>
  <c r="Q33" i="5" s="1"/>
  <c r="O51" i="5"/>
  <c r="O52" i="5" s="1"/>
  <c r="O53" i="5" s="1"/>
  <c r="Q53" i="5" s="1"/>
  <c r="O67" i="5"/>
  <c r="O68" i="5" s="1"/>
  <c r="O69" i="5" s="1"/>
  <c r="Q69" i="5" s="1"/>
  <c r="O75" i="5"/>
  <c r="O76" i="5" s="1"/>
  <c r="O77" i="5" s="1"/>
  <c r="Q77" i="5" s="1"/>
  <c r="O91" i="5"/>
  <c r="O92" i="5" s="1"/>
  <c r="O93" i="5" s="1"/>
  <c r="Q93" i="5" s="1"/>
  <c r="O47" i="5"/>
  <c r="O48" i="5" s="1"/>
  <c r="O49" i="5" s="1"/>
  <c r="Q49" i="5" s="1"/>
  <c r="O88" i="5"/>
  <c r="O89" i="5" s="1"/>
  <c r="Q89" i="5" s="1"/>
  <c r="O44" i="5"/>
  <c r="O45" i="5" s="1"/>
  <c r="Q45" i="5" s="1"/>
  <c r="O73" i="5"/>
  <c r="Q73" i="5" s="1"/>
  <c r="O51" i="6"/>
  <c r="O19" i="6"/>
  <c r="O20" i="6" s="1"/>
  <c r="O21" i="6" s="1"/>
  <c r="Q21" i="6" s="1"/>
  <c r="O23" i="6"/>
  <c r="O24" i="6" s="1"/>
  <c r="O25" i="6" s="1"/>
  <c r="Q25" i="6" s="1"/>
  <c r="O63" i="6"/>
  <c r="O64" i="6" s="1"/>
  <c r="O65" i="6" s="1"/>
  <c r="Q65" i="6" s="1"/>
  <c r="O15" i="6"/>
  <c r="O16" i="6" s="1"/>
  <c r="O17" i="6" s="1"/>
  <c r="Q17" i="6" s="1"/>
  <c r="O52" i="6"/>
  <c r="O53" i="6" s="1"/>
  <c r="Q53" i="6" s="1"/>
  <c r="O36" i="9"/>
  <c r="O37" i="9" s="1"/>
  <c r="Q37" i="9" s="1"/>
  <c r="O9" i="9"/>
  <c r="O10" i="9" s="1"/>
  <c r="Q10" i="9" s="1"/>
  <c r="O21" i="9"/>
  <c r="O22" i="9" s="1"/>
  <c r="Q22" i="9" s="1"/>
  <c r="O6" i="9"/>
  <c r="O7" i="9" s="1"/>
  <c r="Q7" i="9" s="1"/>
  <c r="O42" i="9"/>
  <c r="O43" i="9" s="1"/>
  <c r="Q43" i="9" s="1"/>
  <c r="O27" i="9"/>
  <c r="O28" i="9" s="1"/>
  <c r="Q28" i="9" s="1"/>
  <c r="O96" i="9"/>
  <c r="O97" i="9" s="1"/>
  <c r="Q97" i="9" s="1"/>
  <c r="O39" i="9"/>
  <c r="O40" i="9" s="1"/>
  <c r="Q40" i="9" s="1"/>
  <c r="O99" i="9"/>
  <c r="O100" i="9" s="1"/>
  <c r="Q100" i="9" s="1"/>
  <c r="O111" i="9"/>
  <c r="O112" i="9" s="1"/>
  <c r="Q112" i="9" s="1"/>
  <c r="O87" i="9"/>
  <c r="O88" i="9" s="1"/>
  <c r="Q88" i="9" s="1"/>
  <c r="O75" i="9"/>
  <c r="O76" i="9" s="1"/>
  <c r="Q76" i="9" s="1"/>
  <c r="O108" i="9"/>
  <c r="O109" i="9" s="1"/>
  <c r="Q109" i="9" s="1"/>
  <c r="O84" i="9"/>
  <c r="O85" i="9" s="1"/>
  <c r="Q85" i="9" s="1"/>
  <c r="O15" i="8"/>
  <c r="O16" i="8" s="1"/>
  <c r="Q16" i="8" s="1"/>
  <c r="O39" i="8"/>
  <c r="O40" i="8" s="1"/>
  <c r="Q40" i="8" s="1"/>
  <c r="O115" i="8"/>
  <c r="Q115" i="8" s="1"/>
  <c r="O27" i="8"/>
  <c r="O28" i="8" s="1"/>
  <c r="Q28" i="8" s="1"/>
  <c r="O66" i="8"/>
  <c r="O67" i="8" s="1"/>
  <c r="Q67" i="8" s="1"/>
  <c r="O37" i="8"/>
  <c r="Q37" i="8" s="1"/>
  <c r="O49" i="8"/>
  <c r="Q49" i="8" s="1"/>
  <c r="O6" i="8"/>
  <c r="O7" i="8" s="1"/>
  <c r="Q7" i="8" s="1"/>
  <c r="O18" i="8"/>
  <c r="O19" i="8" s="1"/>
  <c r="Q19" i="8" s="1"/>
  <c r="O42" i="8"/>
  <c r="O43" i="8" s="1"/>
  <c r="Q43" i="8" s="1"/>
  <c r="O63" i="8"/>
  <c r="O64" i="8" s="1"/>
  <c r="Q64" i="8" s="1"/>
  <c r="O57" i="8"/>
  <c r="O58" i="8" s="1"/>
  <c r="Q58" i="8" s="1"/>
  <c r="O111" i="8"/>
  <c r="O112" i="8" s="1"/>
  <c r="Q112" i="8" s="1"/>
  <c r="O108" i="8"/>
  <c r="O109" i="8" s="1"/>
  <c r="Q109" i="8" s="1"/>
  <c r="O105" i="8"/>
  <c r="O106" i="8" s="1"/>
  <c r="Q106" i="8" s="1"/>
  <c r="O75" i="8"/>
  <c r="O76" i="8" s="1"/>
  <c r="Q76" i="8" s="1"/>
  <c r="O99" i="8"/>
  <c r="O100" i="8" s="1"/>
  <c r="Q100" i="8" s="1"/>
  <c r="O96" i="8"/>
  <c r="O97" i="8" s="1"/>
  <c r="Q97" i="8" s="1"/>
  <c r="O51" i="3"/>
  <c r="O52" i="3" s="1"/>
  <c r="Q52" i="3" s="1"/>
  <c r="O15" i="3"/>
  <c r="O16" i="3" s="1"/>
  <c r="Q16" i="3" s="1"/>
  <c r="O99" i="3"/>
  <c r="O100" i="3" s="1"/>
  <c r="Q100" i="3" s="1"/>
  <c r="O90" i="3"/>
  <c r="O91" i="3" s="1"/>
  <c r="Q91" i="3" s="1"/>
  <c r="O87" i="3"/>
  <c r="O88" i="3" s="1"/>
  <c r="Q88" i="3" s="1"/>
  <c r="O18" i="3"/>
  <c r="O19" i="3" s="1"/>
  <c r="Q19" i="3" s="1"/>
  <c r="O30" i="3"/>
  <c r="O31" i="3" s="1"/>
  <c r="Q31" i="3" s="1"/>
  <c r="O36" i="3"/>
  <c r="O37" i="3" s="1"/>
  <c r="Q37" i="3" s="1"/>
  <c r="O66" i="3"/>
  <c r="O67" i="3" s="1"/>
  <c r="Q67" i="3" s="1"/>
  <c r="O72" i="3"/>
  <c r="O73" i="3" s="1"/>
  <c r="Q73" i="3" s="1"/>
  <c r="O93" i="3"/>
  <c r="O94" i="3" s="1"/>
  <c r="Q94" i="3" s="1"/>
  <c r="O12" i="3"/>
  <c r="O13" i="3" s="1"/>
  <c r="Q13" i="3" s="1"/>
  <c r="O84" i="3"/>
  <c r="O85" i="3" s="1"/>
  <c r="Q85" i="3" s="1"/>
  <c r="O81" i="3"/>
  <c r="O82" i="3" s="1"/>
  <c r="Q82" i="3" s="1"/>
  <c r="O102" i="3"/>
  <c r="O103" i="3" s="1"/>
  <c r="Q103" i="3" s="1"/>
  <c r="B77" i="12"/>
  <c r="B54" i="12"/>
  <c r="B66" i="12"/>
  <c r="B78" i="12"/>
  <c r="B53" i="12"/>
  <c r="B55" i="12"/>
  <c r="B67" i="12"/>
  <c r="B79" i="12"/>
  <c r="B56" i="12"/>
  <c r="B68" i="12"/>
  <c r="B80" i="12"/>
  <c r="B64" i="12"/>
  <c r="B65" i="12"/>
  <c r="B57" i="12"/>
  <c r="B69" i="12"/>
  <c r="B81" i="12"/>
  <c r="B58" i="12"/>
  <c r="B70" i="12"/>
  <c r="B82" i="12"/>
  <c r="B47" i="12"/>
  <c r="B59" i="12"/>
  <c r="B71" i="12"/>
  <c r="B83" i="12"/>
  <c r="B76" i="12"/>
  <c r="B48" i="12"/>
  <c r="B60" i="12"/>
  <c r="B72" i="12"/>
  <c r="B84" i="12"/>
  <c r="B49" i="12"/>
  <c r="B61" i="12"/>
  <c r="B73" i="12"/>
  <c r="B85" i="12"/>
  <c r="B52" i="12"/>
  <c r="B50" i="12"/>
  <c r="B62" i="12"/>
  <c r="B74" i="12"/>
  <c r="B86" i="12"/>
  <c r="B51" i="12"/>
  <c r="B63" i="12"/>
  <c r="B75" i="12"/>
  <c r="S121" i="2"/>
  <c r="R121" i="2"/>
  <c r="S118" i="2"/>
  <c r="R118" i="2"/>
  <c r="S115" i="2"/>
  <c r="R115" i="2"/>
  <c r="S112" i="2"/>
  <c r="R112" i="2"/>
  <c r="S109" i="2"/>
  <c r="R109" i="2"/>
  <c r="S106" i="2"/>
  <c r="R106" i="2"/>
  <c r="S103" i="2"/>
  <c r="R103" i="2"/>
  <c r="S100" i="2"/>
  <c r="R100" i="2"/>
  <c r="S97" i="2"/>
  <c r="R97" i="2"/>
  <c r="S94" i="2"/>
  <c r="R94" i="2"/>
  <c r="S91" i="2"/>
  <c r="R91" i="2"/>
  <c r="S88" i="2"/>
  <c r="R88" i="2"/>
  <c r="S85" i="2"/>
  <c r="R85" i="2"/>
  <c r="S82" i="2"/>
  <c r="R82" i="2"/>
  <c r="S79" i="2"/>
  <c r="R79" i="2"/>
  <c r="S76" i="2"/>
  <c r="R76" i="2"/>
  <c r="S73" i="2"/>
  <c r="R73" i="2"/>
  <c r="S70" i="2"/>
  <c r="R70" i="2"/>
  <c r="S67" i="2"/>
  <c r="R67" i="2"/>
  <c r="S64" i="2"/>
  <c r="R64" i="2"/>
  <c r="S61" i="2"/>
  <c r="R61" i="2"/>
  <c r="S58" i="2"/>
  <c r="R58" i="2"/>
  <c r="S55" i="2"/>
  <c r="R55" i="2"/>
  <c r="S52" i="2"/>
  <c r="R52" i="2"/>
  <c r="S49" i="2"/>
  <c r="R49" i="2"/>
  <c r="S46" i="2"/>
  <c r="R46" i="2"/>
  <c r="S43" i="2"/>
  <c r="R43" i="2"/>
  <c r="S40" i="2"/>
  <c r="R40" i="2"/>
  <c r="S37" i="2"/>
  <c r="R37" i="2"/>
  <c r="S34" i="2"/>
  <c r="R34" i="2"/>
  <c r="S31" i="2"/>
  <c r="R31" i="2"/>
  <c r="S28" i="2"/>
  <c r="R28" i="2"/>
  <c r="S25" i="2"/>
  <c r="R25" i="2"/>
  <c r="S22" i="2"/>
  <c r="R22" i="2"/>
  <c r="S19" i="2"/>
  <c r="R19" i="2"/>
  <c r="S16" i="2"/>
  <c r="R16" i="2"/>
  <c r="S13" i="2"/>
  <c r="R13" i="2"/>
  <c r="S10" i="2"/>
  <c r="R10" i="2"/>
  <c r="S7" i="2"/>
  <c r="R7" i="2"/>
  <c r="S4" i="2"/>
  <c r="R4" i="2"/>
  <c r="G121" i="2"/>
  <c r="N121" i="2" s="1"/>
  <c r="F121" i="2"/>
  <c r="G120" i="2"/>
  <c r="N120" i="2" s="1"/>
  <c r="F120" i="2"/>
  <c r="G119" i="2"/>
  <c r="F119" i="2"/>
  <c r="G118" i="2"/>
  <c r="N118" i="2" s="1"/>
  <c r="F118" i="2"/>
  <c r="G117" i="2"/>
  <c r="N117" i="2" s="1"/>
  <c r="F117" i="2"/>
  <c r="G116" i="2"/>
  <c r="F116" i="2"/>
  <c r="G115" i="2"/>
  <c r="N115" i="2" s="1"/>
  <c r="F115" i="2"/>
  <c r="G114" i="2"/>
  <c r="N114" i="2" s="1"/>
  <c r="F114" i="2"/>
  <c r="G113" i="2"/>
  <c r="F113" i="2"/>
  <c r="G112" i="2"/>
  <c r="N112" i="2" s="1"/>
  <c r="F112" i="2"/>
  <c r="G111" i="2"/>
  <c r="N111" i="2" s="1"/>
  <c r="F111" i="2"/>
  <c r="G110" i="2"/>
  <c r="F110" i="2"/>
  <c r="G109" i="2"/>
  <c r="N109" i="2" s="1"/>
  <c r="F109" i="2"/>
  <c r="G108" i="2"/>
  <c r="N108" i="2" s="1"/>
  <c r="F108" i="2"/>
  <c r="G107" i="2"/>
  <c r="F107" i="2"/>
  <c r="G106" i="2"/>
  <c r="N106" i="2" s="1"/>
  <c r="F106" i="2"/>
  <c r="G105" i="2"/>
  <c r="N105" i="2" s="1"/>
  <c r="F105" i="2"/>
  <c r="G104" i="2"/>
  <c r="F104" i="2"/>
  <c r="G103" i="2"/>
  <c r="N103" i="2" s="1"/>
  <c r="F103" i="2"/>
  <c r="G102" i="2"/>
  <c r="N102" i="2" s="1"/>
  <c r="F102" i="2"/>
  <c r="G101" i="2"/>
  <c r="F101" i="2"/>
  <c r="G100" i="2"/>
  <c r="N100" i="2" s="1"/>
  <c r="F100" i="2"/>
  <c r="G99" i="2"/>
  <c r="N99" i="2" s="1"/>
  <c r="F99" i="2"/>
  <c r="G98" i="2"/>
  <c r="F98" i="2"/>
  <c r="G97" i="2"/>
  <c r="N97" i="2" s="1"/>
  <c r="F97" i="2"/>
  <c r="G96" i="2"/>
  <c r="N96" i="2" s="1"/>
  <c r="F96" i="2"/>
  <c r="G95" i="2"/>
  <c r="F95" i="2"/>
  <c r="G94" i="2"/>
  <c r="N94" i="2" s="1"/>
  <c r="F94" i="2"/>
  <c r="G93" i="2"/>
  <c r="N93" i="2" s="1"/>
  <c r="F93" i="2"/>
  <c r="G92" i="2"/>
  <c r="F92" i="2"/>
  <c r="G91" i="2"/>
  <c r="N91" i="2" s="1"/>
  <c r="F91" i="2"/>
  <c r="G90" i="2"/>
  <c r="N90" i="2" s="1"/>
  <c r="F90" i="2"/>
  <c r="G89" i="2"/>
  <c r="F89" i="2"/>
  <c r="G88" i="2"/>
  <c r="N88" i="2" s="1"/>
  <c r="F88" i="2"/>
  <c r="G87" i="2"/>
  <c r="N87" i="2" s="1"/>
  <c r="F87" i="2"/>
  <c r="G86" i="2"/>
  <c r="F86" i="2"/>
  <c r="G85" i="2"/>
  <c r="N85" i="2" s="1"/>
  <c r="F85" i="2"/>
  <c r="G84" i="2"/>
  <c r="N84" i="2" s="1"/>
  <c r="F84" i="2"/>
  <c r="G83" i="2"/>
  <c r="F83" i="2"/>
  <c r="G82" i="2"/>
  <c r="N82" i="2" s="1"/>
  <c r="F82" i="2"/>
  <c r="G81" i="2"/>
  <c r="N81" i="2" s="1"/>
  <c r="F81" i="2"/>
  <c r="G80" i="2"/>
  <c r="F80" i="2"/>
  <c r="G79" i="2"/>
  <c r="N79" i="2" s="1"/>
  <c r="F79" i="2"/>
  <c r="G78" i="2"/>
  <c r="N78" i="2" s="1"/>
  <c r="F78" i="2"/>
  <c r="G77" i="2"/>
  <c r="F77" i="2"/>
  <c r="G76" i="2"/>
  <c r="N76" i="2" s="1"/>
  <c r="F76" i="2"/>
  <c r="G75" i="2"/>
  <c r="N75" i="2" s="1"/>
  <c r="F75" i="2"/>
  <c r="G74" i="2"/>
  <c r="F74" i="2"/>
  <c r="D25" i="12"/>
  <c r="D26" i="12"/>
  <c r="A26" i="12"/>
  <c r="A25" i="12"/>
  <c r="N74" i="2" l="1"/>
  <c r="O74" i="2" s="1"/>
  <c r="O75" i="2" s="1"/>
  <c r="O76" i="2" s="1"/>
  <c r="Q76" i="2" s="1"/>
  <c r="N80" i="2"/>
  <c r="O80" i="2" s="1"/>
  <c r="O81" i="2" s="1"/>
  <c r="O82" i="2" s="1"/>
  <c r="Q82" i="2" s="1"/>
  <c r="N86" i="2"/>
  <c r="O86" i="2" s="1"/>
  <c r="O87" i="2" s="1"/>
  <c r="O88" i="2" s="1"/>
  <c r="Q88" i="2" s="1"/>
  <c r="N92" i="2"/>
  <c r="O92" i="2" s="1"/>
  <c r="O93" i="2" s="1"/>
  <c r="O94" i="2" s="1"/>
  <c r="Q94" i="2" s="1"/>
  <c r="N98" i="2"/>
  <c r="O98" i="2" s="1"/>
  <c r="O99" i="2" s="1"/>
  <c r="O100" i="2" s="1"/>
  <c r="Q100" i="2" s="1"/>
  <c r="O110" i="2"/>
  <c r="O111" i="2" s="1"/>
  <c r="O112" i="2" s="1"/>
  <c r="Q112" i="2" s="1"/>
  <c r="N110" i="2"/>
  <c r="N116" i="2"/>
  <c r="O116" i="2" s="1"/>
  <c r="O117" i="2" s="1"/>
  <c r="O118" i="2" s="1"/>
  <c r="Q118" i="2" s="1"/>
  <c r="O77" i="2"/>
  <c r="N77" i="2"/>
  <c r="N83" i="2"/>
  <c r="O83" i="2" s="1"/>
  <c r="O84" i="2" s="1"/>
  <c r="O85" i="2" s="1"/>
  <c r="Q85" i="2" s="1"/>
  <c r="N89" i="2"/>
  <c r="O89" i="2" s="1"/>
  <c r="O90" i="2" s="1"/>
  <c r="O91" i="2" s="1"/>
  <c r="Q91" i="2" s="1"/>
  <c r="N95" i="2"/>
  <c r="O95" i="2" s="1"/>
  <c r="O96" i="2" s="1"/>
  <c r="O97" i="2" s="1"/>
  <c r="Q97" i="2" s="1"/>
  <c r="O107" i="2"/>
  <c r="O108" i="2" s="1"/>
  <c r="O109" i="2" s="1"/>
  <c r="Q109" i="2" s="1"/>
  <c r="N107" i="2"/>
  <c r="N113" i="2"/>
  <c r="O113" i="2" s="1"/>
  <c r="O114" i="2" s="1"/>
  <c r="O115" i="2" s="1"/>
  <c r="Q115" i="2" s="1"/>
  <c r="O119" i="2"/>
  <c r="N119" i="2"/>
  <c r="N104" i="2"/>
  <c r="O104" i="2" s="1"/>
  <c r="O105" i="2" s="1"/>
  <c r="O106" i="2" s="1"/>
  <c r="Q106" i="2" s="1"/>
  <c r="N101" i="2"/>
  <c r="O101" i="2" s="1"/>
  <c r="O102" i="2" s="1"/>
  <c r="O103" i="2" s="1"/>
  <c r="Q103" i="2" s="1"/>
  <c r="O78" i="2"/>
  <c r="O79" i="2" s="1"/>
  <c r="Q79" i="2" s="1"/>
  <c r="E146" i="11"/>
  <c r="E143" i="11"/>
  <c r="E140" i="11"/>
  <c r="E137" i="11"/>
  <c r="E134" i="11"/>
  <c r="E131" i="11"/>
  <c r="E128" i="11"/>
  <c r="E125" i="11"/>
  <c r="E147" i="11"/>
  <c r="E144" i="11"/>
  <c r="E141" i="11"/>
  <c r="E138" i="11"/>
  <c r="E135" i="11"/>
  <c r="E132" i="11"/>
  <c r="E129" i="11"/>
  <c r="E126" i="11"/>
  <c r="E145" i="11"/>
  <c r="E142" i="11"/>
  <c r="E139" i="11"/>
  <c r="E136" i="11"/>
  <c r="E133" i="11"/>
  <c r="E130" i="11"/>
  <c r="E127" i="11"/>
  <c r="E124" i="11"/>
  <c r="E122" i="7"/>
  <c r="E119" i="7"/>
  <c r="E116" i="7"/>
  <c r="E113" i="7"/>
  <c r="E110" i="7"/>
  <c r="E107" i="7"/>
  <c r="E104" i="7"/>
  <c r="E101" i="7"/>
  <c r="E123" i="7"/>
  <c r="E120" i="7"/>
  <c r="E117" i="7"/>
  <c r="E114" i="7"/>
  <c r="E111" i="7"/>
  <c r="E108" i="7"/>
  <c r="E105" i="7"/>
  <c r="E102" i="7"/>
  <c r="E121" i="7"/>
  <c r="E118" i="7"/>
  <c r="E115" i="7"/>
  <c r="E112" i="7"/>
  <c r="E109" i="7"/>
  <c r="E106" i="7"/>
  <c r="E103" i="7"/>
  <c r="E100" i="7"/>
  <c r="E122" i="5"/>
  <c r="E119" i="5"/>
  <c r="E116" i="5"/>
  <c r="E113" i="5"/>
  <c r="E110" i="5"/>
  <c r="E107" i="5"/>
  <c r="E104" i="5"/>
  <c r="E101" i="5"/>
  <c r="E123" i="5"/>
  <c r="E120" i="5"/>
  <c r="E117" i="5"/>
  <c r="E114" i="5"/>
  <c r="E111" i="5"/>
  <c r="E108" i="5"/>
  <c r="E105" i="5"/>
  <c r="E102" i="5"/>
  <c r="E121" i="5"/>
  <c r="E118" i="5"/>
  <c r="E115" i="5"/>
  <c r="E112" i="5"/>
  <c r="E109" i="5"/>
  <c r="E106" i="5"/>
  <c r="E103" i="5"/>
  <c r="E100" i="5"/>
  <c r="E122" i="6"/>
  <c r="E119" i="6"/>
  <c r="E116" i="6"/>
  <c r="E113" i="6"/>
  <c r="E110" i="6"/>
  <c r="E107" i="6"/>
  <c r="E104" i="6"/>
  <c r="E101" i="6"/>
  <c r="E123" i="6"/>
  <c r="E120" i="6"/>
  <c r="E117" i="6"/>
  <c r="E114" i="6"/>
  <c r="E111" i="6"/>
  <c r="E108" i="6"/>
  <c r="E105" i="6"/>
  <c r="E102" i="6"/>
  <c r="E121" i="6"/>
  <c r="E118" i="6"/>
  <c r="E115" i="6"/>
  <c r="E112" i="6"/>
  <c r="E109" i="6"/>
  <c r="E106" i="6"/>
  <c r="E103" i="6"/>
  <c r="E100" i="6"/>
  <c r="E162" i="9"/>
  <c r="C162" i="9" s="1"/>
  <c r="E159" i="9"/>
  <c r="C159" i="9" s="1"/>
  <c r="E156" i="9"/>
  <c r="C156" i="9" s="1"/>
  <c r="E153" i="9"/>
  <c r="C153" i="9" s="1"/>
  <c r="E150" i="9"/>
  <c r="C150" i="9" s="1"/>
  <c r="E147" i="9"/>
  <c r="C147" i="9" s="1"/>
  <c r="E144" i="9"/>
  <c r="C144" i="9" s="1"/>
  <c r="E141" i="9"/>
  <c r="C141" i="9" s="1"/>
  <c r="E138" i="9"/>
  <c r="C138" i="9" s="1"/>
  <c r="E135" i="9"/>
  <c r="C135" i="9" s="1"/>
  <c r="E132" i="9"/>
  <c r="C132" i="9" s="1"/>
  <c r="E129" i="9"/>
  <c r="C129" i="9" s="1"/>
  <c r="E126" i="9"/>
  <c r="E163" i="9"/>
  <c r="C163" i="9" s="1"/>
  <c r="E160" i="9"/>
  <c r="C160" i="9" s="1"/>
  <c r="E157" i="9"/>
  <c r="C157" i="9" s="1"/>
  <c r="E154" i="9"/>
  <c r="C154" i="9" s="1"/>
  <c r="E151" i="9"/>
  <c r="C151" i="9" s="1"/>
  <c r="E148" i="9"/>
  <c r="C148" i="9" s="1"/>
  <c r="E145" i="9"/>
  <c r="C145" i="9" s="1"/>
  <c r="E142" i="9"/>
  <c r="C142" i="9" s="1"/>
  <c r="E139" i="9"/>
  <c r="C139" i="9" s="1"/>
  <c r="E136" i="9"/>
  <c r="C136" i="9" s="1"/>
  <c r="E133" i="9"/>
  <c r="C133" i="9" s="1"/>
  <c r="E130" i="9"/>
  <c r="C130" i="9" s="1"/>
  <c r="E127" i="9"/>
  <c r="C127" i="9" s="1"/>
  <c r="E124" i="9"/>
  <c r="G55" i="12" s="1"/>
  <c r="E161" i="9"/>
  <c r="C161" i="9" s="1"/>
  <c r="E158" i="9"/>
  <c r="C158" i="9" s="1"/>
  <c r="E155" i="9"/>
  <c r="C155" i="9" s="1"/>
  <c r="E152" i="9"/>
  <c r="C152" i="9" s="1"/>
  <c r="E149" i="9"/>
  <c r="C149" i="9" s="1"/>
  <c r="E146" i="9"/>
  <c r="C146" i="9" s="1"/>
  <c r="E143" i="9"/>
  <c r="C143" i="9" s="1"/>
  <c r="E140" i="9"/>
  <c r="C140" i="9" s="1"/>
  <c r="E137" i="9"/>
  <c r="C137" i="9" s="1"/>
  <c r="E134" i="9"/>
  <c r="C134" i="9" s="1"/>
  <c r="E131" i="9"/>
  <c r="C131" i="9" s="1"/>
  <c r="E128" i="9"/>
  <c r="C128" i="9" s="1"/>
  <c r="E125" i="9"/>
  <c r="E162" i="8"/>
  <c r="C162" i="8" s="1"/>
  <c r="E163" i="8"/>
  <c r="C163" i="8" s="1"/>
  <c r="E161" i="8"/>
  <c r="C161" i="8" s="1"/>
  <c r="E152" i="8"/>
  <c r="C152" i="8" s="1"/>
  <c r="E140" i="8"/>
  <c r="C140" i="8" s="1"/>
  <c r="E128" i="8"/>
  <c r="C128" i="8" s="1"/>
  <c r="E159" i="8"/>
  <c r="C159" i="8" s="1"/>
  <c r="E147" i="8"/>
  <c r="C147" i="8" s="1"/>
  <c r="E135" i="8"/>
  <c r="C135" i="8" s="1"/>
  <c r="E154" i="8"/>
  <c r="C154" i="8" s="1"/>
  <c r="E142" i="8"/>
  <c r="C142" i="8" s="1"/>
  <c r="E130" i="8"/>
  <c r="C130" i="8" s="1"/>
  <c r="E133" i="8"/>
  <c r="C133" i="8" s="1"/>
  <c r="E149" i="8"/>
  <c r="C149" i="8" s="1"/>
  <c r="E137" i="8"/>
  <c r="C137" i="8" s="1"/>
  <c r="E125" i="8"/>
  <c r="E157" i="8"/>
  <c r="C157" i="8" s="1"/>
  <c r="E156" i="8"/>
  <c r="C156" i="8" s="1"/>
  <c r="E144" i="8"/>
  <c r="C144" i="8" s="1"/>
  <c r="E132" i="8"/>
  <c r="C132" i="8" s="1"/>
  <c r="E151" i="8"/>
  <c r="C151" i="8" s="1"/>
  <c r="E139" i="8"/>
  <c r="C139" i="8" s="1"/>
  <c r="E127" i="8"/>
  <c r="C127" i="8" s="1"/>
  <c r="E158" i="8"/>
  <c r="C158" i="8" s="1"/>
  <c r="E146" i="8"/>
  <c r="C146" i="8" s="1"/>
  <c r="E134" i="8"/>
  <c r="C134" i="8" s="1"/>
  <c r="E153" i="8"/>
  <c r="C153" i="8" s="1"/>
  <c r="E141" i="8"/>
  <c r="C141" i="8" s="1"/>
  <c r="E129" i="8"/>
  <c r="C129" i="8" s="1"/>
  <c r="E145" i="8"/>
  <c r="C145" i="8" s="1"/>
  <c r="E160" i="8"/>
  <c r="C160" i="8" s="1"/>
  <c r="E148" i="8"/>
  <c r="C148" i="8" s="1"/>
  <c r="E136" i="8"/>
  <c r="C136" i="8" s="1"/>
  <c r="E124" i="8"/>
  <c r="G52" i="12" s="1"/>
  <c r="E155" i="8"/>
  <c r="C155" i="8" s="1"/>
  <c r="E143" i="8"/>
  <c r="C143" i="8" s="1"/>
  <c r="E131" i="8"/>
  <c r="C131" i="8" s="1"/>
  <c r="E150" i="8"/>
  <c r="C150" i="8" s="1"/>
  <c r="E138" i="8"/>
  <c r="C138" i="8" s="1"/>
  <c r="E126" i="8"/>
  <c r="E156" i="3"/>
  <c r="C156" i="3" s="1"/>
  <c r="E144" i="3"/>
  <c r="C144" i="3" s="1"/>
  <c r="E132" i="3"/>
  <c r="C132" i="3" s="1"/>
  <c r="E152" i="3"/>
  <c r="C152" i="3" s="1"/>
  <c r="E155" i="3"/>
  <c r="C155" i="3" s="1"/>
  <c r="E143" i="3"/>
  <c r="C143" i="3" s="1"/>
  <c r="E131" i="3"/>
  <c r="C131" i="3" s="1"/>
  <c r="E142" i="3"/>
  <c r="C142" i="3" s="1"/>
  <c r="E153" i="3"/>
  <c r="C153" i="3" s="1"/>
  <c r="E129" i="3"/>
  <c r="C129" i="3" s="1"/>
  <c r="E140" i="3"/>
  <c r="C140" i="3" s="1"/>
  <c r="E154" i="3"/>
  <c r="C154" i="3" s="1"/>
  <c r="E163" i="3"/>
  <c r="C163" i="3" s="1"/>
  <c r="E151" i="3"/>
  <c r="C151" i="3" s="1"/>
  <c r="E139" i="3"/>
  <c r="C139" i="3" s="1"/>
  <c r="E127" i="3"/>
  <c r="C127" i="3" s="1"/>
  <c r="E124" i="3"/>
  <c r="E147" i="3"/>
  <c r="C147" i="3" s="1"/>
  <c r="E158" i="3"/>
  <c r="C158" i="3" s="1"/>
  <c r="E134" i="3"/>
  <c r="C134" i="3" s="1"/>
  <c r="E162" i="3"/>
  <c r="C162" i="3" s="1"/>
  <c r="E150" i="3"/>
  <c r="C150" i="3" s="1"/>
  <c r="E138" i="3"/>
  <c r="C138" i="3" s="1"/>
  <c r="E126" i="3"/>
  <c r="C126" i="3" s="1"/>
  <c r="E136" i="3"/>
  <c r="C136" i="3" s="1"/>
  <c r="E161" i="3"/>
  <c r="C161" i="3" s="1"/>
  <c r="E149" i="3"/>
  <c r="C149" i="3" s="1"/>
  <c r="E137" i="3"/>
  <c r="C137" i="3" s="1"/>
  <c r="E125" i="3"/>
  <c r="C125" i="3" s="1"/>
  <c r="E148" i="3"/>
  <c r="C148" i="3" s="1"/>
  <c r="E159" i="3"/>
  <c r="C159" i="3" s="1"/>
  <c r="E135" i="3"/>
  <c r="C135" i="3" s="1"/>
  <c r="E146" i="3"/>
  <c r="C146" i="3" s="1"/>
  <c r="E160" i="3"/>
  <c r="C160" i="3" s="1"/>
  <c r="E157" i="3"/>
  <c r="C157" i="3" s="1"/>
  <c r="E145" i="3"/>
  <c r="C145" i="3" s="1"/>
  <c r="E133" i="3"/>
  <c r="C133" i="3" s="1"/>
  <c r="E130" i="3"/>
  <c r="C130" i="3" s="1"/>
  <c r="E141" i="3"/>
  <c r="C141" i="3" s="1"/>
  <c r="E128" i="3"/>
  <c r="C128" i="3" s="1"/>
  <c r="O120" i="2"/>
  <c r="O121" i="2" s="1"/>
  <c r="Q121" i="2" s="1"/>
  <c r="G145" i="11" l="1"/>
  <c r="P145" i="11" s="1"/>
  <c r="C145" i="11"/>
  <c r="F145" i="11"/>
  <c r="C134" i="11"/>
  <c r="F134" i="11"/>
  <c r="G134" i="11"/>
  <c r="P134" i="11" s="1"/>
  <c r="G75" i="12"/>
  <c r="G126" i="11"/>
  <c r="P126" i="11" s="1"/>
  <c r="C126" i="11"/>
  <c r="D75" i="12" s="1"/>
  <c r="F126" i="11"/>
  <c r="E75" i="12" s="1"/>
  <c r="F137" i="11"/>
  <c r="C137" i="11"/>
  <c r="G137" i="11"/>
  <c r="P137" i="11" s="1"/>
  <c r="G129" i="11"/>
  <c r="P129" i="11" s="1"/>
  <c r="F129" i="11"/>
  <c r="C129" i="11"/>
  <c r="F140" i="11"/>
  <c r="G140" i="11"/>
  <c r="P140" i="11" s="1"/>
  <c r="C140" i="11"/>
  <c r="G132" i="11"/>
  <c r="P132" i="11" s="1"/>
  <c r="F132" i="11"/>
  <c r="C132" i="11"/>
  <c r="C143" i="11"/>
  <c r="F143" i="11"/>
  <c r="G143" i="11"/>
  <c r="P143" i="11" s="1"/>
  <c r="G135" i="11"/>
  <c r="P135" i="11" s="1"/>
  <c r="C135" i="11"/>
  <c r="F135" i="11"/>
  <c r="C146" i="11"/>
  <c r="G146" i="11"/>
  <c r="P146" i="11" s="1"/>
  <c r="F146" i="11"/>
  <c r="C131" i="11"/>
  <c r="F131" i="11"/>
  <c r="G131" i="11"/>
  <c r="P131" i="11" s="1"/>
  <c r="G73" i="12"/>
  <c r="G124" i="11"/>
  <c r="P124" i="11" s="1"/>
  <c r="D124" i="11" s="1"/>
  <c r="F124" i="11"/>
  <c r="E73" i="12" s="1"/>
  <c r="G138" i="11"/>
  <c r="P138" i="11" s="1"/>
  <c r="F138" i="11"/>
  <c r="C138" i="11"/>
  <c r="C142" i="11"/>
  <c r="G142" i="11"/>
  <c r="P142" i="11" s="1"/>
  <c r="F142" i="11"/>
  <c r="F127" i="11"/>
  <c r="C127" i="11"/>
  <c r="G127" i="11"/>
  <c r="P127" i="11" s="1"/>
  <c r="D127" i="11" s="1"/>
  <c r="G141" i="11"/>
  <c r="P141" i="11" s="1"/>
  <c r="F141" i="11"/>
  <c r="C141" i="11"/>
  <c r="C130" i="11"/>
  <c r="G130" i="11"/>
  <c r="P130" i="11" s="1"/>
  <c r="F130" i="11"/>
  <c r="G144" i="11"/>
  <c r="P144" i="11" s="1"/>
  <c r="F144" i="11"/>
  <c r="C144" i="11"/>
  <c r="C133" i="11"/>
  <c r="G133" i="11"/>
  <c r="P133" i="11" s="1"/>
  <c r="F133" i="11"/>
  <c r="G147" i="11"/>
  <c r="P147" i="11" s="1"/>
  <c r="C147" i="11"/>
  <c r="F147" i="11"/>
  <c r="G136" i="11"/>
  <c r="P136" i="11" s="1"/>
  <c r="F136" i="11"/>
  <c r="C136" i="11"/>
  <c r="G74" i="12"/>
  <c r="F125" i="11"/>
  <c r="E74" i="12" s="1"/>
  <c r="C125" i="11"/>
  <c r="D74" i="12" s="1"/>
  <c r="G125" i="11"/>
  <c r="P125" i="11" s="1"/>
  <c r="G139" i="11"/>
  <c r="P139" i="11" s="1"/>
  <c r="F139" i="11"/>
  <c r="C139" i="11"/>
  <c r="G128" i="11"/>
  <c r="P128" i="11" s="1"/>
  <c r="D128" i="11" s="1"/>
  <c r="F128" i="11"/>
  <c r="C128" i="11"/>
  <c r="C121" i="7"/>
  <c r="F121" i="7"/>
  <c r="G121" i="7"/>
  <c r="F110" i="7"/>
  <c r="C110" i="7"/>
  <c r="G110" i="7"/>
  <c r="G69" i="12"/>
  <c r="C102" i="7"/>
  <c r="G102" i="7"/>
  <c r="F102" i="7"/>
  <c r="E69" i="12" s="1"/>
  <c r="C113" i="7"/>
  <c r="F113" i="7"/>
  <c r="G113" i="7"/>
  <c r="F107" i="7"/>
  <c r="G107" i="7"/>
  <c r="C107" i="7"/>
  <c r="G105" i="7"/>
  <c r="F105" i="7"/>
  <c r="C105" i="7"/>
  <c r="G116" i="7"/>
  <c r="C116" i="7"/>
  <c r="F116" i="7"/>
  <c r="G108" i="7"/>
  <c r="F108" i="7"/>
  <c r="C108" i="7"/>
  <c r="F119" i="7"/>
  <c r="G119" i="7"/>
  <c r="C119" i="7"/>
  <c r="G111" i="7"/>
  <c r="C111" i="7"/>
  <c r="F111" i="7"/>
  <c r="C122" i="7"/>
  <c r="F122" i="7"/>
  <c r="G122" i="7"/>
  <c r="G67" i="12"/>
  <c r="G100" i="7"/>
  <c r="F100" i="7"/>
  <c r="C114" i="7"/>
  <c r="G114" i="7"/>
  <c r="F114" i="7"/>
  <c r="G103" i="7"/>
  <c r="F103" i="7"/>
  <c r="C103" i="7"/>
  <c r="G117" i="7"/>
  <c r="F117" i="7"/>
  <c r="C117" i="7"/>
  <c r="C106" i="7"/>
  <c r="G106" i="7"/>
  <c r="F106" i="7"/>
  <c r="G120" i="7"/>
  <c r="F120" i="7"/>
  <c r="C120" i="7"/>
  <c r="G109" i="7"/>
  <c r="C109" i="7"/>
  <c r="F109" i="7"/>
  <c r="G123" i="7"/>
  <c r="C123" i="7"/>
  <c r="F123" i="7"/>
  <c r="C118" i="7"/>
  <c r="G118" i="7"/>
  <c r="F118" i="7"/>
  <c r="G112" i="7"/>
  <c r="F112" i="7"/>
  <c r="C112" i="7"/>
  <c r="G68" i="12"/>
  <c r="F101" i="7"/>
  <c r="C101" i="7"/>
  <c r="G101" i="7"/>
  <c r="G115" i="7"/>
  <c r="F115" i="7"/>
  <c r="C115" i="7"/>
  <c r="G104" i="7"/>
  <c r="C104" i="7"/>
  <c r="F104" i="7"/>
  <c r="G121" i="6"/>
  <c r="P121" i="6" s="1"/>
  <c r="F121" i="6"/>
  <c r="C121" i="6"/>
  <c r="C110" i="6"/>
  <c r="G110" i="6"/>
  <c r="P110" i="6" s="1"/>
  <c r="F110" i="6"/>
  <c r="G66" i="12"/>
  <c r="G102" i="6"/>
  <c r="P102" i="6" s="1"/>
  <c r="F102" i="6"/>
  <c r="E66" i="12" s="1"/>
  <c r="C102" i="6"/>
  <c r="D66" i="12" s="1"/>
  <c r="C113" i="6"/>
  <c r="G113" i="6"/>
  <c r="P113" i="6" s="1"/>
  <c r="F113" i="6"/>
  <c r="F105" i="6"/>
  <c r="C105" i="6"/>
  <c r="G105" i="6"/>
  <c r="P105" i="6" s="1"/>
  <c r="G116" i="6"/>
  <c r="P116" i="6" s="1"/>
  <c r="F116" i="6"/>
  <c r="C116" i="6"/>
  <c r="C107" i="6"/>
  <c r="G107" i="6"/>
  <c r="P107" i="6" s="1"/>
  <c r="F107" i="6"/>
  <c r="G108" i="6"/>
  <c r="P108" i="6" s="1"/>
  <c r="F108" i="6"/>
  <c r="C108" i="6"/>
  <c r="G119" i="6"/>
  <c r="P119" i="6" s="1"/>
  <c r="F119" i="6"/>
  <c r="C119" i="6"/>
  <c r="C111" i="6"/>
  <c r="F111" i="6"/>
  <c r="G111" i="6"/>
  <c r="P111" i="6" s="1"/>
  <c r="C122" i="6"/>
  <c r="G122" i="6"/>
  <c r="P122" i="6" s="1"/>
  <c r="F122" i="6"/>
  <c r="G64" i="12"/>
  <c r="G100" i="6"/>
  <c r="P100" i="6" s="1"/>
  <c r="F100" i="6"/>
  <c r="G114" i="6"/>
  <c r="P114" i="6" s="1"/>
  <c r="C114" i="6"/>
  <c r="F114" i="6"/>
  <c r="C103" i="6"/>
  <c r="G103" i="6"/>
  <c r="P103" i="6" s="1"/>
  <c r="F103" i="6"/>
  <c r="F117" i="6"/>
  <c r="C117" i="6"/>
  <c r="G117" i="6"/>
  <c r="P117" i="6" s="1"/>
  <c r="C106" i="6"/>
  <c r="G106" i="6"/>
  <c r="P106" i="6" s="1"/>
  <c r="F106" i="6"/>
  <c r="C120" i="6"/>
  <c r="G120" i="6"/>
  <c r="P120" i="6" s="1"/>
  <c r="F120" i="6"/>
  <c r="C109" i="6"/>
  <c r="G109" i="6"/>
  <c r="P109" i="6" s="1"/>
  <c r="F109" i="6"/>
  <c r="C123" i="6"/>
  <c r="F123" i="6"/>
  <c r="G123" i="6"/>
  <c r="P123" i="6" s="1"/>
  <c r="C118" i="6"/>
  <c r="F118" i="6"/>
  <c r="G118" i="6"/>
  <c r="P118" i="6" s="1"/>
  <c r="G112" i="6"/>
  <c r="P112" i="6" s="1"/>
  <c r="F112" i="6"/>
  <c r="C112" i="6"/>
  <c r="G65" i="12"/>
  <c r="G101" i="6"/>
  <c r="P101" i="6" s="1"/>
  <c r="D101" i="6" s="1"/>
  <c r="C101" i="6"/>
  <c r="D65" i="12" s="1"/>
  <c r="F101" i="6"/>
  <c r="E65" i="12" s="1"/>
  <c r="F115" i="6"/>
  <c r="C115" i="6"/>
  <c r="G115" i="6"/>
  <c r="P115" i="6" s="1"/>
  <c r="G104" i="6"/>
  <c r="P104" i="6" s="1"/>
  <c r="F104" i="6"/>
  <c r="C104" i="6"/>
  <c r="C118" i="5"/>
  <c r="G118" i="5"/>
  <c r="P118" i="5" s="1"/>
  <c r="F118" i="5"/>
  <c r="G121" i="5"/>
  <c r="P121" i="5" s="1"/>
  <c r="C121" i="5"/>
  <c r="F121" i="5"/>
  <c r="C110" i="5"/>
  <c r="G110" i="5"/>
  <c r="P110" i="5" s="1"/>
  <c r="F110" i="5"/>
  <c r="G63" i="12"/>
  <c r="G102" i="5"/>
  <c r="P102" i="5" s="1"/>
  <c r="F102" i="5"/>
  <c r="E63" i="12" s="1"/>
  <c r="C102" i="5"/>
  <c r="F113" i="5"/>
  <c r="C113" i="5"/>
  <c r="G113" i="5"/>
  <c r="P113" i="5" s="1"/>
  <c r="G105" i="5"/>
  <c r="P105" i="5" s="1"/>
  <c r="F105" i="5"/>
  <c r="C105" i="5"/>
  <c r="F116" i="5"/>
  <c r="G116" i="5"/>
  <c r="P116" i="5" s="1"/>
  <c r="C116" i="5"/>
  <c r="C108" i="5"/>
  <c r="G108" i="5"/>
  <c r="P108" i="5" s="1"/>
  <c r="F108" i="5"/>
  <c r="C119" i="5"/>
  <c r="F119" i="5"/>
  <c r="G119" i="5"/>
  <c r="P119" i="5" s="1"/>
  <c r="G111" i="5"/>
  <c r="P111" i="5" s="1"/>
  <c r="C111" i="5"/>
  <c r="F111" i="5"/>
  <c r="F122" i="5"/>
  <c r="C122" i="5"/>
  <c r="G122" i="5"/>
  <c r="P122" i="5" s="1"/>
  <c r="G61" i="12"/>
  <c r="G100" i="5"/>
  <c r="P100" i="5" s="1"/>
  <c r="F100" i="5"/>
  <c r="E61" i="12" s="1"/>
  <c r="G114" i="5"/>
  <c r="P114" i="5" s="1"/>
  <c r="C114" i="5"/>
  <c r="F114" i="5"/>
  <c r="F107" i="5"/>
  <c r="G107" i="5"/>
  <c r="P107" i="5" s="1"/>
  <c r="C107" i="5"/>
  <c r="G103" i="5"/>
  <c r="P103" i="5" s="1"/>
  <c r="F103" i="5"/>
  <c r="C103" i="5"/>
  <c r="G117" i="5"/>
  <c r="P117" i="5" s="1"/>
  <c r="F117" i="5"/>
  <c r="C117" i="5"/>
  <c r="C106" i="5"/>
  <c r="G106" i="5"/>
  <c r="P106" i="5" s="1"/>
  <c r="F106" i="5"/>
  <c r="C120" i="5"/>
  <c r="G120" i="5"/>
  <c r="P120" i="5" s="1"/>
  <c r="F120" i="5"/>
  <c r="C109" i="5"/>
  <c r="F109" i="5"/>
  <c r="G109" i="5"/>
  <c r="P109" i="5" s="1"/>
  <c r="G123" i="5"/>
  <c r="P123" i="5" s="1"/>
  <c r="C123" i="5"/>
  <c r="F123" i="5"/>
  <c r="G112" i="5"/>
  <c r="P112" i="5" s="1"/>
  <c r="F112" i="5"/>
  <c r="C112" i="5"/>
  <c r="G62" i="12"/>
  <c r="C101" i="5"/>
  <c r="D62" i="12" s="1"/>
  <c r="F101" i="5"/>
  <c r="E62" i="12" s="1"/>
  <c r="G101" i="5"/>
  <c r="P101" i="5" s="1"/>
  <c r="G115" i="5"/>
  <c r="P115" i="5" s="1"/>
  <c r="F115" i="5"/>
  <c r="C115" i="5"/>
  <c r="F104" i="5"/>
  <c r="G104" i="5"/>
  <c r="P104" i="5" s="1"/>
  <c r="C104" i="5"/>
  <c r="G56" i="12"/>
  <c r="C125" i="9"/>
  <c r="D56" i="12" s="1"/>
  <c r="G57" i="12"/>
  <c r="C126" i="9"/>
  <c r="D57" i="12" s="1"/>
  <c r="G54" i="12"/>
  <c r="C126" i="8"/>
  <c r="D54" i="12" s="1"/>
  <c r="G53" i="12"/>
  <c r="C125" i="8"/>
  <c r="D53" i="12" s="1"/>
  <c r="C124" i="11"/>
  <c r="D73" i="12" s="1"/>
  <c r="E68" i="12"/>
  <c r="D68" i="12"/>
  <c r="D69" i="12"/>
  <c r="C100" i="7"/>
  <c r="D67" i="12" s="1"/>
  <c r="E67" i="12"/>
  <c r="C100" i="5"/>
  <c r="D61" i="12" s="1"/>
  <c r="D63" i="12"/>
  <c r="E64" i="12"/>
  <c r="C100" i="6"/>
  <c r="D64" i="12" s="1"/>
  <c r="F129" i="9"/>
  <c r="G129" i="9"/>
  <c r="G136" i="9"/>
  <c r="F136" i="9"/>
  <c r="F132" i="9"/>
  <c r="G132" i="9"/>
  <c r="G139" i="9"/>
  <c r="F139" i="9"/>
  <c r="F135" i="9"/>
  <c r="G135" i="9"/>
  <c r="F138" i="9"/>
  <c r="G138" i="9"/>
  <c r="G145" i="9"/>
  <c r="F145" i="9"/>
  <c r="F141" i="9"/>
  <c r="G141" i="9"/>
  <c r="G146" i="9"/>
  <c r="F146" i="9"/>
  <c r="G152" i="9"/>
  <c r="F152" i="9"/>
  <c r="G148" i="9"/>
  <c r="F148" i="9"/>
  <c r="F144" i="9"/>
  <c r="G144" i="9"/>
  <c r="G140" i="9"/>
  <c r="F140" i="9"/>
  <c r="G149" i="9"/>
  <c r="F149" i="9"/>
  <c r="G155" i="9"/>
  <c r="F155" i="9"/>
  <c r="G151" i="9"/>
  <c r="F151" i="9"/>
  <c r="F147" i="9"/>
  <c r="G147" i="9"/>
  <c r="G133" i="9"/>
  <c r="F133" i="9"/>
  <c r="G142" i="9"/>
  <c r="F142" i="9"/>
  <c r="G158" i="9"/>
  <c r="F158" i="9"/>
  <c r="G154" i="9"/>
  <c r="F154" i="9"/>
  <c r="F150" i="9"/>
  <c r="G150" i="9"/>
  <c r="G137" i="9"/>
  <c r="F137" i="9"/>
  <c r="G125" i="9"/>
  <c r="F125" i="9"/>
  <c r="E56" i="12" s="1"/>
  <c r="G161" i="9"/>
  <c r="F161" i="9"/>
  <c r="G157" i="9"/>
  <c r="F157" i="9"/>
  <c r="F153" i="9"/>
  <c r="G153" i="9"/>
  <c r="G128" i="9"/>
  <c r="F128" i="9"/>
  <c r="G124" i="9"/>
  <c r="F124" i="9"/>
  <c r="E55" i="12" s="1"/>
  <c r="C124" i="9"/>
  <c r="D55" i="12" s="1"/>
  <c r="G160" i="9"/>
  <c r="F160" i="9"/>
  <c r="F156" i="9"/>
  <c r="G156" i="9"/>
  <c r="G143" i="9"/>
  <c r="F143" i="9"/>
  <c r="G131" i="9"/>
  <c r="F131" i="9"/>
  <c r="G127" i="9"/>
  <c r="F127" i="9"/>
  <c r="G163" i="9"/>
  <c r="F163" i="9"/>
  <c r="F159" i="9"/>
  <c r="G159" i="9"/>
  <c r="G134" i="9"/>
  <c r="F134" i="9"/>
  <c r="G130" i="9"/>
  <c r="F130" i="9"/>
  <c r="F126" i="9"/>
  <c r="E57" i="12" s="1"/>
  <c r="G126" i="9"/>
  <c r="F162" i="9"/>
  <c r="G162" i="9"/>
  <c r="G127" i="8"/>
  <c r="F127" i="8"/>
  <c r="G142" i="8"/>
  <c r="F142" i="8"/>
  <c r="G143" i="8"/>
  <c r="F143" i="8"/>
  <c r="G124" i="8"/>
  <c r="F124" i="8"/>
  <c r="E52" i="12" s="1"/>
  <c r="C124" i="8"/>
  <c r="D52" i="12" s="1"/>
  <c r="G139" i="8"/>
  <c r="F139" i="8"/>
  <c r="G154" i="8"/>
  <c r="F154" i="8"/>
  <c r="G136" i="8"/>
  <c r="F136" i="8"/>
  <c r="F135" i="8"/>
  <c r="G135" i="8"/>
  <c r="G158" i="8"/>
  <c r="F158" i="8"/>
  <c r="G148" i="8"/>
  <c r="F148" i="8"/>
  <c r="F132" i="8"/>
  <c r="G132" i="8"/>
  <c r="F147" i="8"/>
  <c r="G147" i="8"/>
  <c r="G130" i="8"/>
  <c r="F130" i="8"/>
  <c r="G151" i="8"/>
  <c r="F151" i="8"/>
  <c r="G160" i="8"/>
  <c r="F160" i="8"/>
  <c r="F144" i="8"/>
  <c r="G144" i="8"/>
  <c r="F159" i="8"/>
  <c r="G159" i="8"/>
  <c r="G145" i="8"/>
  <c r="F145" i="8"/>
  <c r="F156" i="8"/>
  <c r="G156" i="8"/>
  <c r="G128" i="8"/>
  <c r="F128" i="8"/>
  <c r="G155" i="8"/>
  <c r="F155" i="8"/>
  <c r="F129" i="8"/>
  <c r="G129" i="8"/>
  <c r="G157" i="8"/>
  <c r="F157" i="8"/>
  <c r="G140" i="8"/>
  <c r="F140" i="8"/>
  <c r="F141" i="8"/>
  <c r="G141" i="8"/>
  <c r="G125" i="8"/>
  <c r="F125" i="8"/>
  <c r="E53" i="12" s="1"/>
  <c r="G152" i="8"/>
  <c r="F152" i="8"/>
  <c r="F138" i="8"/>
  <c r="G138" i="8"/>
  <c r="F153" i="8"/>
  <c r="G153" i="8"/>
  <c r="G137" i="8"/>
  <c r="F137" i="8"/>
  <c r="G161" i="8"/>
  <c r="F161" i="8"/>
  <c r="F126" i="8"/>
  <c r="E54" i="12" s="1"/>
  <c r="G126" i="8"/>
  <c r="F150" i="8"/>
  <c r="G150" i="8"/>
  <c r="G134" i="8"/>
  <c r="F134" i="8"/>
  <c r="G149" i="8"/>
  <c r="F149" i="8"/>
  <c r="G163" i="8"/>
  <c r="F163" i="8"/>
  <c r="G131" i="8"/>
  <c r="F131" i="8"/>
  <c r="G146" i="8"/>
  <c r="F146" i="8"/>
  <c r="G133" i="8"/>
  <c r="F133" i="8"/>
  <c r="F162" i="8"/>
  <c r="G162" i="8"/>
  <c r="G138" i="3"/>
  <c r="F138" i="3"/>
  <c r="G140" i="3"/>
  <c r="F140" i="3"/>
  <c r="G126" i="3"/>
  <c r="G51" i="12"/>
  <c r="F126" i="3"/>
  <c r="E51" i="12" s="1"/>
  <c r="G160" i="3"/>
  <c r="F160" i="3"/>
  <c r="G150" i="3"/>
  <c r="F150" i="3"/>
  <c r="F129" i="3"/>
  <c r="G129" i="3"/>
  <c r="G154" i="3"/>
  <c r="F154" i="3"/>
  <c r="G157" i="3"/>
  <c r="F157" i="3"/>
  <c r="G146" i="3"/>
  <c r="F146" i="3"/>
  <c r="G162" i="3"/>
  <c r="F162" i="3"/>
  <c r="G153" i="3"/>
  <c r="F153" i="3"/>
  <c r="G134" i="3"/>
  <c r="F134" i="3"/>
  <c r="G142" i="3"/>
  <c r="F142" i="3"/>
  <c r="G135" i="3"/>
  <c r="F135" i="3"/>
  <c r="G159" i="3"/>
  <c r="F159" i="3"/>
  <c r="G158" i="3"/>
  <c r="F158" i="3"/>
  <c r="F131" i="3"/>
  <c r="G131" i="3"/>
  <c r="G145" i="3"/>
  <c r="F145" i="3"/>
  <c r="G148" i="3"/>
  <c r="F148" i="3"/>
  <c r="G147" i="3"/>
  <c r="F147" i="3"/>
  <c r="G143" i="3"/>
  <c r="F143" i="3"/>
  <c r="G50" i="12"/>
  <c r="G125" i="3"/>
  <c r="F125" i="3"/>
  <c r="E50" i="12" s="1"/>
  <c r="G124" i="3"/>
  <c r="G49" i="12"/>
  <c r="F124" i="3"/>
  <c r="E49" i="12" s="1"/>
  <c r="C124" i="3"/>
  <c r="G155" i="3"/>
  <c r="F155" i="3"/>
  <c r="G128" i="3"/>
  <c r="F128" i="3"/>
  <c r="G137" i="3"/>
  <c r="F137" i="3"/>
  <c r="F127" i="3"/>
  <c r="G127" i="3"/>
  <c r="G152" i="3"/>
  <c r="F152" i="3"/>
  <c r="G141" i="3"/>
  <c r="F141" i="3"/>
  <c r="G149" i="3"/>
  <c r="F149" i="3"/>
  <c r="G139" i="3"/>
  <c r="F139" i="3"/>
  <c r="G132" i="3"/>
  <c r="F132" i="3"/>
  <c r="G130" i="3"/>
  <c r="F130" i="3"/>
  <c r="G161" i="3"/>
  <c r="F161" i="3"/>
  <c r="G151" i="3"/>
  <c r="F151" i="3"/>
  <c r="G144" i="3"/>
  <c r="F144" i="3"/>
  <c r="G133" i="3"/>
  <c r="F133" i="3"/>
  <c r="G136" i="3"/>
  <c r="F136" i="3"/>
  <c r="G163" i="3"/>
  <c r="F163" i="3"/>
  <c r="G156" i="3"/>
  <c r="F156" i="3"/>
  <c r="G120" i="10"/>
  <c r="N120" i="10" s="1"/>
  <c r="F120" i="10"/>
  <c r="G115" i="10"/>
  <c r="N115" i="10" s="1"/>
  <c r="F115" i="10"/>
  <c r="G110" i="10"/>
  <c r="N110" i="10" s="1"/>
  <c r="F110" i="10"/>
  <c r="G105" i="10"/>
  <c r="N105" i="10" s="1"/>
  <c r="F105" i="10"/>
  <c r="G100" i="10"/>
  <c r="N100" i="10" s="1"/>
  <c r="F100" i="10"/>
  <c r="G95" i="10"/>
  <c r="N95" i="10" s="1"/>
  <c r="F95" i="10"/>
  <c r="G90" i="10"/>
  <c r="N90" i="10" s="1"/>
  <c r="F90" i="10"/>
  <c r="G85" i="10"/>
  <c r="N85" i="10" s="1"/>
  <c r="F85" i="10"/>
  <c r="G80" i="10"/>
  <c r="N80" i="10" s="1"/>
  <c r="F80" i="10"/>
  <c r="G75" i="10"/>
  <c r="N75" i="10" s="1"/>
  <c r="F75" i="10"/>
  <c r="G70" i="10"/>
  <c r="N70" i="10" s="1"/>
  <c r="F70" i="10"/>
  <c r="G65" i="10"/>
  <c r="N65" i="10" s="1"/>
  <c r="F65" i="10"/>
  <c r="G60" i="10"/>
  <c r="N60" i="10" s="1"/>
  <c r="F60" i="10"/>
  <c r="G55" i="10"/>
  <c r="N55" i="10" s="1"/>
  <c r="F55" i="10"/>
  <c r="G50" i="10"/>
  <c r="N50" i="10" s="1"/>
  <c r="F50" i="10"/>
  <c r="G45" i="10"/>
  <c r="N45" i="10" s="1"/>
  <c r="F45" i="10"/>
  <c r="G40" i="10"/>
  <c r="N40" i="10" s="1"/>
  <c r="F40" i="10"/>
  <c r="G35" i="10"/>
  <c r="N35" i="10" s="1"/>
  <c r="F35" i="10"/>
  <c r="G30" i="10"/>
  <c r="N30" i="10" s="1"/>
  <c r="F30" i="10"/>
  <c r="G25" i="10"/>
  <c r="N25" i="10" s="1"/>
  <c r="F25" i="10"/>
  <c r="G20" i="10"/>
  <c r="N20" i="10" s="1"/>
  <c r="F20" i="10"/>
  <c r="G15" i="10"/>
  <c r="N15" i="10" s="1"/>
  <c r="F15" i="10"/>
  <c r="G10" i="10"/>
  <c r="N10" i="10" s="1"/>
  <c r="F10" i="10"/>
  <c r="G5" i="10"/>
  <c r="N5" i="10" s="1"/>
  <c r="F5" i="10"/>
  <c r="G121" i="10"/>
  <c r="N121" i="10" s="1"/>
  <c r="F121" i="10"/>
  <c r="G119" i="10"/>
  <c r="N119" i="10" s="1"/>
  <c r="F119" i="10"/>
  <c r="G118" i="10"/>
  <c r="N118" i="10" s="1"/>
  <c r="F118" i="10"/>
  <c r="G117" i="10"/>
  <c r="F117" i="10"/>
  <c r="G116" i="10"/>
  <c r="N116" i="10" s="1"/>
  <c r="F116" i="10"/>
  <c r="G114" i="10"/>
  <c r="N114" i="10" s="1"/>
  <c r="F114" i="10"/>
  <c r="G113" i="10"/>
  <c r="N113" i="10" s="1"/>
  <c r="F113" i="10"/>
  <c r="G112" i="10"/>
  <c r="F112" i="10"/>
  <c r="G111" i="10"/>
  <c r="N111" i="10" s="1"/>
  <c r="F111" i="10"/>
  <c r="G109" i="10"/>
  <c r="N109" i="10" s="1"/>
  <c r="F109" i="10"/>
  <c r="G108" i="10"/>
  <c r="N108" i="10" s="1"/>
  <c r="F108" i="10"/>
  <c r="G107" i="10"/>
  <c r="F107" i="10"/>
  <c r="G106" i="10"/>
  <c r="N106" i="10" s="1"/>
  <c r="F106" i="10"/>
  <c r="G104" i="10"/>
  <c r="N104" i="10" s="1"/>
  <c r="F104" i="10"/>
  <c r="G103" i="10"/>
  <c r="N103" i="10" s="1"/>
  <c r="F103" i="10"/>
  <c r="G102" i="10"/>
  <c r="F102" i="10"/>
  <c r="G101" i="10"/>
  <c r="N101" i="10" s="1"/>
  <c r="F101" i="10"/>
  <c r="G99" i="10"/>
  <c r="N99" i="10" s="1"/>
  <c r="F99" i="10"/>
  <c r="G98" i="10"/>
  <c r="N98" i="10" s="1"/>
  <c r="F98" i="10"/>
  <c r="G97" i="10"/>
  <c r="F97" i="10"/>
  <c r="G96" i="10"/>
  <c r="N96" i="10" s="1"/>
  <c r="F96" i="10"/>
  <c r="G94" i="10"/>
  <c r="N94" i="10" s="1"/>
  <c r="F94" i="10"/>
  <c r="G93" i="10"/>
  <c r="N93" i="10" s="1"/>
  <c r="F93" i="10"/>
  <c r="G92" i="10"/>
  <c r="F92" i="10"/>
  <c r="G91" i="10"/>
  <c r="N91" i="10" s="1"/>
  <c r="F91" i="10"/>
  <c r="G89" i="10"/>
  <c r="N89" i="10" s="1"/>
  <c r="F89" i="10"/>
  <c r="G88" i="10"/>
  <c r="N88" i="10" s="1"/>
  <c r="F88" i="10"/>
  <c r="G87" i="10"/>
  <c r="F87" i="10"/>
  <c r="G86" i="10"/>
  <c r="N86" i="10" s="1"/>
  <c r="F86" i="10"/>
  <c r="G84" i="10"/>
  <c r="N84" i="10" s="1"/>
  <c r="F84" i="10"/>
  <c r="G83" i="10"/>
  <c r="N83" i="10" s="1"/>
  <c r="F83" i="10"/>
  <c r="G82" i="10"/>
  <c r="F82" i="10"/>
  <c r="G81" i="10"/>
  <c r="N81" i="10" s="1"/>
  <c r="F81" i="10"/>
  <c r="G79" i="10"/>
  <c r="N79" i="10" s="1"/>
  <c r="F79" i="10"/>
  <c r="G78" i="10"/>
  <c r="N78" i="10" s="1"/>
  <c r="F78" i="10"/>
  <c r="G77" i="10"/>
  <c r="F77" i="10"/>
  <c r="G76" i="10"/>
  <c r="N76" i="10" s="1"/>
  <c r="F76" i="10"/>
  <c r="G74" i="10"/>
  <c r="N74" i="10" s="1"/>
  <c r="F74" i="10"/>
  <c r="G73" i="10"/>
  <c r="N73" i="10" s="1"/>
  <c r="F73" i="10"/>
  <c r="G72" i="10"/>
  <c r="F72" i="10"/>
  <c r="G71" i="10"/>
  <c r="N71" i="10" s="1"/>
  <c r="F71" i="10"/>
  <c r="G69" i="10"/>
  <c r="N69" i="10" s="1"/>
  <c r="F69" i="10"/>
  <c r="G68" i="10"/>
  <c r="N68" i="10" s="1"/>
  <c r="F68" i="10"/>
  <c r="G67" i="10"/>
  <c r="F67" i="10"/>
  <c r="G66" i="10"/>
  <c r="N66" i="10" s="1"/>
  <c r="F66" i="10"/>
  <c r="G64" i="10"/>
  <c r="N64" i="10" s="1"/>
  <c r="F64" i="10"/>
  <c r="G63" i="10"/>
  <c r="N63" i="10" s="1"/>
  <c r="F63" i="10"/>
  <c r="G62" i="10"/>
  <c r="F62" i="10"/>
  <c r="G61" i="10"/>
  <c r="N61" i="10" s="1"/>
  <c r="F61" i="10"/>
  <c r="G59" i="10"/>
  <c r="N59" i="10" s="1"/>
  <c r="F59" i="10"/>
  <c r="G58" i="10"/>
  <c r="N58" i="10" s="1"/>
  <c r="F58" i="10"/>
  <c r="G57" i="10"/>
  <c r="F57" i="10"/>
  <c r="G56" i="10"/>
  <c r="N56" i="10" s="1"/>
  <c r="F56" i="10"/>
  <c r="G54" i="10"/>
  <c r="N54" i="10" s="1"/>
  <c r="F54" i="10"/>
  <c r="G53" i="10"/>
  <c r="N53" i="10" s="1"/>
  <c r="F53" i="10"/>
  <c r="G52" i="10"/>
  <c r="F52" i="10"/>
  <c r="G51" i="10"/>
  <c r="N51" i="10" s="1"/>
  <c r="F51" i="10"/>
  <c r="G49" i="10"/>
  <c r="N49" i="10" s="1"/>
  <c r="F49" i="10"/>
  <c r="G48" i="10"/>
  <c r="N48" i="10" s="1"/>
  <c r="F48" i="10"/>
  <c r="G47" i="10"/>
  <c r="F47" i="10"/>
  <c r="G46" i="10"/>
  <c r="N46" i="10" s="1"/>
  <c r="F46" i="10"/>
  <c r="G44" i="10"/>
  <c r="N44" i="10" s="1"/>
  <c r="F44" i="10"/>
  <c r="G43" i="10"/>
  <c r="N43" i="10" s="1"/>
  <c r="F43" i="10"/>
  <c r="G42" i="10"/>
  <c r="F42" i="10"/>
  <c r="G41" i="10"/>
  <c r="N41" i="10" s="1"/>
  <c r="F41" i="10"/>
  <c r="G39" i="10"/>
  <c r="N39" i="10" s="1"/>
  <c r="F39" i="10"/>
  <c r="G38" i="10"/>
  <c r="N38" i="10" s="1"/>
  <c r="F38" i="10"/>
  <c r="G37" i="10"/>
  <c r="F37" i="10"/>
  <c r="G36" i="10"/>
  <c r="N36" i="10" s="1"/>
  <c r="F36" i="10"/>
  <c r="G34" i="10"/>
  <c r="N34" i="10" s="1"/>
  <c r="F34" i="10"/>
  <c r="G33" i="10"/>
  <c r="N33" i="10" s="1"/>
  <c r="F33" i="10"/>
  <c r="G32" i="10"/>
  <c r="F32" i="10"/>
  <c r="G31" i="10"/>
  <c r="N31" i="10" s="1"/>
  <c r="F31" i="10"/>
  <c r="G29" i="10"/>
  <c r="N29" i="10" s="1"/>
  <c r="F29" i="10"/>
  <c r="G28" i="10"/>
  <c r="N28" i="10" s="1"/>
  <c r="F28" i="10"/>
  <c r="G27" i="10"/>
  <c r="F27" i="10"/>
  <c r="G26" i="10"/>
  <c r="N26" i="10" s="1"/>
  <c r="F26" i="10"/>
  <c r="G24" i="10"/>
  <c r="N24" i="10" s="1"/>
  <c r="F24" i="10"/>
  <c r="G23" i="10"/>
  <c r="N23" i="10" s="1"/>
  <c r="F23" i="10"/>
  <c r="G22" i="10"/>
  <c r="F22" i="10"/>
  <c r="G21" i="10"/>
  <c r="N21" i="10" s="1"/>
  <c r="F21" i="10"/>
  <c r="G19" i="10"/>
  <c r="N19" i="10" s="1"/>
  <c r="F19" i="10"/>
  <c r="G18" i="10"/>
  <c r="N18" i="10" s="1"/>
  <c r="F18" i="10"/>
  <c r="G17" i="10"/>
  <c r="F17" i="10"/>
  <c r="G16" i="10"/>
  <c r="N16" i="10" s="1"/>
  <c r="F16" i="10"/>
  <c r="G14" i="10"/>
  <c r="N14" i="10" s="1"/>
  <c r="F14" i="10"/>
  <c r="G13" i="10"/>
  <c r="N13" i="10" s="1"/>
  <c r="F13" i="10"/>
  <c r="G12" i="10"/>
  <c r="F12" i="10"/>
  <c r="G11" i="10"/>
  <c r="N11" i="10" s="1"/>
  <c r="F11" i="10"/>
  <c r="G9" i="10"/>
  <c r="N9" i="10" s="1"/>
  <c r="F9" i="10"/>
  <c r="G8" i="10"/>
  <c r="N8" i="10" s="1"/>
  <c r="F8" i="10"/>
  <c r="G7" i="10"/>
  <c r="F7" i="10"/>
  <c r="G6" i="10"/>
  <c r="N6" i="10" s="1"/>
  <c r="F6" i="10"/>
  <c r="G4" i="10"/>
  <c r="N4" i="10" s="1"/>
  <c r="F4" i="10"/>
  <c r="G3" i="10"/>
  <c r="N3" i="10" s="1"/>
  <c r="F3" i="10"/>
  <c r="G2" i="10"/>
  <c r="F2" i="10"/>
  <c r="G96" i="4"/>
  <c r="N96" i="4" s="1"/>
  <c r="F96" i="4"/>
  <c r="G92" i="4"/>
  <c r="N92" i="4" s="1"/>
  <c r="F92" i="4"/>
  <c r="G88" i="4"/>
  <c r="N88" i="4" s="1"/>
  <c r="F88" i="4"/>
  <c r="G84" i="4"/>
  <c r="N84" i="4" s="1"/>
  <c r="F84" i="4"/>
  <c r="G80" i="4"/>
  <c r="N80" i="4" s="1"/>
  <c r="F80" i="4"/>
  <c r="G76" i="4"/>
  <c r="N76" i="4" s="1"/>
  <c r="F76" i="4"/>
  <c r="G72" i="4"/>
  <c r="N72" i="4" s="1"/>
  <c r="F72" i="4"/>
  <c r="G68" i="4"/>
  <c r="N68" i="4" s="1"/>
  <c r="F68" i="4"/>
  <c r="G64" i="4"/>
  <c r="N64" i="4" s="1"/>
  <c r="F64" i="4"/>
  <c r="G60" i="4"/>
  <c r="N60" i="4" s="1"/>
  <c r="F60" i="4"/>
  <c r="G56" i="4"/>
  <c r="N56" i="4" s="1"/>
  <c r="F56" i="4"/>
  <c r="G52" i="4"/>
  <c r="N52" i="4" s="1"/>
  <c r="F52" i="4"/>
  <c r="G48" i="4"/>
  <c r="N48" i="4" s="1"/>
  <c r="F48" i="4"/>
  <c r="G44" i="4"/>
  <c r="N44" i="4" s="1"/>
  <c r="F44" i="4"/>
  <c r="G40" i="4"/>
  <c r="N40" i="4" s="1"/>
  <c r="F40" i="4"/>
  <c r="G36" i="4"/>
  <c r="N36" i="4" s="1"/>
  <c r="F36" i="4"/>
  <c r="G32" i="4"/>
  <c r="N32" i="4" s="1"/>
  <c r="F32" i="4"/>
  <c r="G28" i="4"/>
  <c r="N28" i="4" s="1"/>
  <c r="F28" i="4"/>
  <c r="G24" i="4"/>
  <c r="N24" i="4" s="1"/>
  <c r="F24" i="4"/>
  <c r="G20" i="4"/>
  <c r="N20" i="4" s="1"/>
  <c r="F20" i="4"/>
  <c r="G16" i="4"/>
  <c r="N16" i="4" s="1"/>
  <c r="F16" i="4"/>
  <c r="G12" i="4"/>
  <c r="N12" i="4" s="1"/>
  <c r="F12" i="4"/>
  <c r="G8" i="4"/>
  <c r="N8" i="4" s="1"/>
  <c r="F8" i="4"/>
  <c r="G4" i="4"/>
  <c r="N4" i="4" s="1"/>
  <c r="F4" i="4"/>
  <c r="G97" i="4"/>
  <c r="N97" i="4" s="1"/>
  <c r="F97" i="4"/>
  <c r="G95" i="4"/>
  <c r="N95" i="4" s="1"/>
  <c r="F95" i="4"/>
  <c r="G94" i="4"/>
  <c r="F94" i="4"/>
  <c r="G93" i="4"/>
  <c r="N93" i="4" s="1"/>
  <c r="F93" i="4"/>
  <c r="G91" i="4"/>
  <c r="N91" i="4" s="1"/>
  <c r="F91" i="4"/>
  <c r="G90" i="4"/>
  <c r="F90" i="4"/>
  <c r="G89" i="4"/>
  <c r="N89" i="4" s="1"/>
  <c r="F89" i="4"/>
  <c r="G87" i="4"/>
  <c r="N87" i="4" s="1"/>
  <c r="F87" i="4"/>
  <c r="G86" i="4"/>
  <c r="F86" i="4"/>
  <c r="G85" i="4"/>
  <c r="N85" i="4" s="1"/>
  <c r="F85" i="4"/>
  <c r="G83" i="4"/>
  <c r="N83" i="4" s="1"/>
  <c r="F83" i="4"/>
  <c r="G82" i="4"/>
  <c r="F82" i="4"/>
  <c r="G81" i="4"/>
  <c r="N81" i="4" s="1"/>
  <c r="F81" i="4"/>
  <c r="G79" i="4"/>
  <c r="N79" i="4" s="1"/>
  <c r="F79" i="4"/>
  <c r="G78" i="4"/>
  <c r="F78" i="4"/>
  <c r="G77" i="4"/>
  <c r="N77" i="4" s="1"/>
  <c r="F77" i="4"/>
  <c r="G75" i="4"/>
  <c r="N75" i="4" s="1"/>
  <c r="F75" i="4"/>
  <c r="G74" i="4"/>
  <c r="F74" i="4"/>
  <c r="G73" i="4"/>
  <c r="N73" i="4" s="1"/>
  <c r="F73" i="4"/>
  <c r="G71" i="4"/>
  <c r="N71" i="4" s="1"/>
  <c r="F71" i="4"/>
  <c r="G70" i="4"/>
  <c r="F70" i="4"/>
  <c r="G69" i="4"/>
  <c r="N69" i="4" s="1"/>
  <c r="F69" i="4"/>
  <c r="G67" i="4"/>
  <c r="N67" i="4" s="1"/>
  <c r="F67" i="4"/>
  <c r="G66" i="4"/>
  <c r="F66" i="4"/>
  <c r="G65" i="4"/>
  <c r="N65" i="4" s="1"/>
  <c r="F65" i="4"/>
  <c r="G63" i="4"/>
  <c r="N63" i="4" s="1"/>
  <c r="F63" i="4"/>
  <c r="G62" i="4"/>
  <c r="F62" i="4"/>
  <c r="G61" i="4"/>
  <c r="N61" i="4" s="1"/>
  <c r="F61" i="4"/>
  <c r="G59" i="4"/>
  <c r="N59" i="4" s="1"/>
  <c r="F59" i="4"/>
  <c r="G58" i="4"/>
  <c r="F58" i="4"/>
  <c r="G57" i="4"/>
  <c r="N57" i="4" s="1"/>
  <c r="F57" i="4"/>
  <c r="G55" i="4"/>
  <c r="N55" i="4" s="1"/>
  <c r="F55" i="4"/>
  <c r="G54" i="4"/>
  <c r="F54" i="4"/>
  <c r="G53" i="4"/>
  <c r="N53" i="4" s="1"/>
  <c r="F53" i="4"/>
  <c r="G51" i="4"/>
  <c r="N51" i="4" s="1"/>
  <c r="F51" i="4"/>
  <c r="G50" i="4"/>
  <c r="F50" i="4"/>
  <c r="G49" i="4"/>
  <c r="N49" i="4" s="1"/>
  <c r="F49" i="4"/>
  <c r="G47" i="4"/>
  <c r="N47" i="4" s="1"/>
  <c r="F47" i="4"/>
  <c r="G46" i="4"/>
  <c r="F46" i="4"/>
  <c r="G45" i="4"/>
  <c r="N45" i="4" s="1"/>
  <c r="F45" i="4"/>
  <c r="G43" i="4"/>
  <c r="N43" i="4" s="1"/>
  <c r="F43" i="4"/>
  <c r="G42" i="4"/>
  <c r="F42" i="4"/>
  <c r="G41" i="4"/>
  <c r="N41" i="4" s="1"/>
  <c r="F41" i="4"/>
  <c r="G39" i="4"/>
  <c r="N39" i="4" s="1"/>
  <c r="F39" i="4"/>
  <c r="G38" i="4"/>
  <c r="F38" i="4"/>
  <c r="G37" i="4"/>
  <c r="N37" i="4" s="1"/>
  <c r="F37" i="4"/>
  <c r="G35" i="4"/>
  <c r="N35" i="4" s="1"/>
  <c r="F35" i="4"/>
  <c r="G34" i="4"/>
  <c r="F34" i="4"/>
  <c r="G33" i="4"/>
  <c r="N33" i="4" s="1"/>
  <c r="F33" i="4"/>
  <c r="G31" i="4"/>
  <c r="N31" i="4" s="1"/>
  <c r="F31" i="4"/>
  <c r="G30" i="4"/>
  <c r="F30" i="4"/>
  <c r="G29" i="4"/>
  <c r="N29" i="4" s="1"/>
  <c r="F29" i="4"/>
  <c r="G27" i="4"/>
  <c r="N27" i="4" s="1"/>
  <c r="F27" i="4"/>
  <c r="G26" i="4"/>
  <c r="F26" i="4"/>
  <c r="G25" i="4"/>
  <c r="N25" i="4" s="1"/>
  <c r="F25" i="4"/>
  <c r="G23" i="4"/>
  <c r="N23" i="4" s="1"/>
  <c r="F23" i="4"/>
  <c r="G22" i="4"/>
  <c r="F22" i="4"/>
  <c r="G21" i="4"/>
  <c r="N21" i="4" s="1"/>
  <c r="F21" i="4"/>
  <c r="G19" i="4"/>
  <c r="N19" i="4" s="1"/>
  <c r="F19" i="4"/>
  <c r="G18" i="4"/>
  <c r="F18" i="4"/>
  <c r="G17" i="4"/>
  <c r="N17" i="4" s="1"/>
  <c r="F17" i="4"/>
  <c r="G15" i="4"/>
  <c r="N15" i="4" s="1"/>
  <c r="F15" i="4"/>
  <c r="G14" i="4"/>
  <c r="F14" i="4"/>
  <c r="G13" i="4"/>
  <c r="N13" i="4" s="1"/>
  <c r="F13" i="4"/>
  <c r="G11" i="4"/>
  <c r="N11" i="4" s="1"/>
  <c r="F11" i="4"/>
  <c r="G10" i="4"/>
  <c r="F10" i="4"/>
  <c r="G9" i="4"/>
  <c r="N9" i="4" s="1"/>
  <c r="F9" i="4"/>
  <c r="G7" i="4"/>
  <c r="N7" i="4" s="1"/>
  <c r="F7" i="4"/>
  <c r="G6" i="4"/>
  <c r="F6" i="4"/>
  <c r="G5" i="4"/>
  <c r="N5" i="4" s="1"/>
  <c r="F5" i="4"/>
  <c r="G3" i="4"/>
  <c r="N3" i="4" s="1"/>
  <c r="F3" i="4"/>
  <c r="G2" i="4"/>
  <c r="F2" i="4"/>
  <c r="D147" i="11" l="1"/>
  <c r="D141" i="11"/>
  <c r="D131" i="11"/>
  <c r="D139" i="11"/>
  <c r="D125" i="11"/>
  <c r="D132" i="11"/>
  <c r="D126" i="11"/>
  <c r="D133" i="11"/>
  <c r="D142" i="11"/>
  <c r="D146" i="11"/>
  <c r="D140" i="11"/>
  <c r="D134" i="11"/>
  <c r="D144" i="11"/>
  <c r="D130" i="11"/>
  <c r="D136" i="11"/>
  <c r="D138" i="11"/>
  <c r="D135" i="11"/>
  <c r="D129" i="11"/>
  <c r="D143" i="11"/>
  <c r="D137" i="11"/>
  <c r="D145" i="11"/>
  <c r="D100" i="6"/>
  <c r="D104" i="6"/>
  <c r="D102" i="6"/>
  <c r="D111" i="6"/>
  <c r="D109" i="6"/>
  <c r="D103" i="6"/>
  <c r="D116" i="6"/>
  <c r="D110" i="6"/>
  <c r="D105" i="6"/>
  <c r="D120" i="6"/>
  <c r="D112" i="6"/>
  <c r="D114" i="6"/>
  <c r="D119" i="6"/>
  <c r="D118" i="6"/>
  <c r="D121" i="6"/>
  <c r="D106" i="6"/>
  <c r="D113" i="6"/>
  <c r="D115" i="6"/>
  <c r="D108" i="6"/>
  <c r="D123" i="6"/>
  <c r="D117" i="6"/>
  <c r="D122" i="6"/>
  <c r="D107" i="6"/>
  <c r="D119" i="5"/>
  <c r="D112" i="5"/>
  <c r="D100" i="5"/>
  <c r="D123" i="5"/>
  <c r="D101" i="5"/>
  <c r="D120" i="5"/>
  <c r="D107" i="5"/>
  <c r="D111" i="5"/>
  <c r="D105" i="5"/>
  <c r="D113" i="5"/>
  <c r="D121" i="5"/>
  <c r="D106" i="5"/>
  <c r="D114" i="5"/>
  <c r="D118" i="5"/>
  <c r="D104" i="5"/>
  <c r="D108" i="5"/>
  <c r="D117" i="5"/>
  <c r="D102" i="5"/>
  <c r="D109" i="5"/>
  <c r="D122" i="5"/>
  <c r="D115" i="5"/>
  <c r="D116" i="5"/>
  <c r="D103" i="5"/>
  <c r="D110" i="5"/>
  <c r="N90" i="4"/>
  <c r="O90" i="4" s="1"/>
  <c r="O91" i="4" s="1"/>
  <c r="O92" i="4" s="1"/>
  <c r="O93" i="4" s="1"/>
  <c r="Q93" i="4" s="1"/>
  <c r="N10" i="4"/>
  <c r="O10" i="4" s="1"/>
  <c r="O11" i="4" s="1"/>
  <c r="O12" i="4" s="1"/>
  <c r="O13" i="4" s="1"/>
  <c r="Q13" i="4" s="1"/>
  <c r="N50" i="4"/>
  <c r="O50" i="4" s="1"/>
  <c r="O51" i="4" s="1"/>
  <c r="O52" i="4" s="1"/>
  <c r="O53" i="4" s="1"/>
  <c r="Q53" i="4" s="1"/>
  <c r="N26" i="4"/>
  <c r="O26" i="4" s="1"/>
  <c r="O27" i="4" s="1"/>
  <c r="O28" i="4" s="1"/>
  <c r="O29" i="4" s="1"/>
  <c r="Q29" i="4" s="1"/>
  <c r="O30" i="4"/>
  <c r="O31" i="4" s="1"/>
  <c r="N30" i="4"/>
  <c r="N38" i="4"/>
  <c r="O38" i="4" s="1"/>
  <c r="O39" i="4" s="1"/>
  <c r="O40" i="4" s="1"/>
  <c r="O41" i="4" s="1"/>
  <c r="Q41" i="4" s="1"/>
  <c r="N46" i="4"/>
  <c r="O46" i="4" s="1"/>
  <c r="O47" i="4" s="1"/>
  <c r="O48" i="4" s="1"/>
  <c r="O49" i="4" s="1"/>
  <c r="Q49" i="4" s="1"/>
  <c r="O54" i="4"/>
  <c r="N54" i="4"/>
  <c r="N62" i="4"/>
  <c r="O62" i="4" s="1"/>
  <c r="O63" i="4" s="1"/>
  <c r="O64" i="4" s="1"/>
  <c r="O65" i="4" s="1"/>
  <c r="Q65" i="4" s="1"/>
  <c r="N70" i="4"/>
  <c r="O70" i="4" s="1"/>
  <c r="O71" i="4" s="1"/>
  <c r="O72" i="4" s="1"/>
  <c r="O73" i="4" s="1"/>
  <c r="Q73" i="4" s="1"/>
  <c r="O78" i="4"/>
  <c r="O79" i="4" s="1"/>
  <c r="N78" i="4"/>
  <c r="N86" i="4"/>
  <c r="O86" i="4" s="1"/>
  <c r="O87" i="4" s="1"/>
  <c r="O88" i="4" s="1"/>
  <c r="O89" i="4" s="1"/>
  <c r="Q89" i="4" s="1"/>
  <c r="N94" i="4"/>
  <c r="O94" i="4" s="1"/>
  <c r="O95" i="4" s="1"/>
  <c r="O96" i="4" s="1"/>
  <c r="O97" i="4" s="1"/>
  <c r="Q97" i="4" s="1"/>
  <c r="O18" i="4"/>
  <c r="N18" i="4"/>
  <c r="N58" i="4"/>
  <c r="O58" i="4" s="1"/>
  <c r="O59" i="4" s="1"/>
  <c r="O60" i="4" s="1"/>
  <c r="O61" i="4" s="1"/>
  <c r="Q61" i="4" s="1"/>
  <c r="N74" i="4"/>
  <c r="O74" i="4" s="1"/>
  <c r="O75" i="4" s="1"/>
  <c r="O76" i="4" s="1"/>
  <c r="O77" i="4" s="1"/>
  <c r="Q77" i="4" s="1"/>
  <c r="O14" i="4"/>
  <c r="N14" i="4"/>
  <c r="N42" i="4"/>
  <c r="O42" i="4" s="1"/>
  <c r="O43" i="4" s="1"/>
  <c r="O44" i="4" s="1"/>
  <c r="O45" i="4" s="1"/>
  <c r="Q45" i="4" s="1"/>
  <c r="N82" i="4"/>
  <c r="O82" i="4" s="1"/>
  <c r="O83" i="4" s="1"/>
  <c r="O84" i="4" s="1"/>
  <c r="O85" i="4" s="1"/>
  <c r="Q85" i="4" s="1"/>
  <c r="O22" i="4"/>
  <c r="N22" i="4"/>
  <c r="N34" i="4"/>
  <c r="O34" i="4" s="1"/>
  <c r="O35" i="4" s="1"/>
  <c r="O36" i="4" s="1"/>
  <c r="O37" i="4" s="1"/>
  <c r="Q37" i="4" s="1"/>
  <c r="N66" i="4"/>
  <c r="O66" i="4" s="1"/>
  <c r="O67" i="4" s="1"/>
  <c r="O68" i="4" s="1"/>
  <c r="O69" i="4" s="1"/>
  <c r="Q69" i="4" s="1"/>
  <c r="N17" i="10"/>
  <c r="O17" i="10" s="1"/>
  <c r="O18" i="10" s="1"/>
  <c r="O19" i="10" s="1"/>
  <c r="O20" i="10" s="1"/>
  <c r="O21" i="10" s="1"/>
  <c r="Q21" i="10" s="1"/>
  <c r="N27" i="10"/>
  <c r="O27" i="10" s="1"/>
  <c r="O28" i="10" s="1"/>
  <c r="O29" i="10" s="1"/>
  <c r="O30" i="10" s="1"/>
  <c r="O31" i="10" s="1"/>
  <c r="Q31" i="10" s="1"/>
  <c r="N37" i="10"/>
  <c r="O37" i="10" s="1"/>
  <c r="O38" i="10" s="1"/>
  <c r="O39" i="10" s="1"/>
  <c r="O40" i="10" s="1"/>
  <c r="O41" i="10" s="1"/>
  <c r="Q41" i="10" s="1"/>
  <c r="N47" i="10"/>
  <c r="O47" i="10" s="1"/>
  <c r="O48" i="10" s="1"/>
  <c r="O49" i="10" s="1"/>
  <c r="O50" i="10" s="1"/>
  <c r="O51" i="10" s="1"/>
  <c r="Q51" i="10" s="1"/>
  <c r="N62" i="10"/>
  <c r="O62" i="10" s="1"/>
  <c r="O63" i="10" s="1"/>
  <c r="O64" i="10" s="1"/>
  <c r="O65" i="10" s="1"/>
  <c r="O66" i="10" s="1"/>
  <c r="Q66" i="10" s="1"/>
  <c r="N72" i="10"/>
  <c r="O72" i="10" s="1"/>
  <c r="O73" i="10" s="1"/>
  <c r="O74" i="10" s="1"/>
  <c r="O75" i="10" s="1"/>
  <c r="O76" i="10" s="1"/>
  <c r="Q76" i="10" s="1"/>
  <c r="N82" i="10"/>
  <c r="O82" i="10" s="1"/>
  <c r="O83" i="10" s="1"/>
  <c r="O84" i="10" s="1"/>
  <c r="O85" i="10" s="1"/>
  <c r="O86" i="10" s="1"/>
  <c r="Q86" i="10" s="1"/>
  <c r="N92" i="10"/>
  <c r="O92" i="10" s="1"/>
  <c r="O93" i="10" s="1"/>
  <c r="O94" i="10" s="1"/>
  <c r="O95" i="10" s="1"/>
  <c r="O96" i="10" s="1"/>
  <c r="Q96" i="10" s="1"/>
  <c r="N97" i="10"/>
  <c r="O97" i="10" s="1"/>
  <c r="O98" i="10" s="1"/>
  <c r="O99" i="10" s="1"/>
  <c r="O100" i="10" s="1"/>
  <c r="O101" i="10" s="1"/>
  <c r="Q101" i="10" s="1"/>
  <c r="N102" i="10"/>
  <c r="O102" i="10" s="1"/>
  <c r="O103" i="10" s="1"/>
  <c r="O104" i="10" s="1"/>
  <c r="O105" i="10" s="1"/>
  <c r="O106" i="10" s="1"/>
  <c r="Q106" i="10" s="1"/>
  <c r="N112" i="10"/>
  <c r="O112" i="10" s="1"/>
  <c r="O113" i="10" s="1"/>
  <c r="O114" i="10" s="1"/>
  <c r="O115" i="10" s="1"/>
  <c r="O116" i="10" s="1"/>
  <c r="Q116" i="10" s="1"/>
  <c r="N7" i="10"/>
  <c r="O7" i="10" s="1"/>
  <c r="O8" i="10" s="1"/>
  <c r="O9" i="10" s="1"/>
  <c r="O10" i="10" s="1"/>
  <c r="O11" i="10" s="1"/>
  <c r="Q11" i="10" s="1"/>
  <c r="N77" i="10"/>
  <c r="O77" i="10" s="1"/>
  <c r="O78" i="10" s="1"/>
  <c r="O79" i="10" s="1"/>
  <c r="O80" i="10" s="1"/>
  <c r="O81" i="10" s="1"/>
  <c r="Q81" i="10" s="1"/>
  <c r="N67" i="10"/>
  <c r="O67" i="10" s="1"/>
  <c r="O68" i="10" s="1"/>
  <c r="O69" i="10" s="1"/>
  <c r="O70" i="10" s="1"/>
  <c r="O71" i="10" s="1"/>
  <c r="Q71" i="10" s="1"/>
  <c r="N87" i="10"/>
  <c r="O87" i="10" s="1"/>
  <c r="O88" i="10" s="1"/>
  <c r="O89" i="10" s="1"/>
  <c r="O90" i="10" s="1"/>
  <c r="O91" i="10" s="1"/>
  <c r="Q91" i="10" s="1"/>
  <c r="N107" i="10"/>
  <c r="O107" i="10" s="1"/>
  <c r="O108" i="10" s="1"/>
  <c r="O109" i="10" s="1"/>
  <c r="O110" i="10" s="1"/>
  <c r="O111" i="10" s="1"/>
  <c r="Q111" i="10" s="1"/>
  <c r="N57" i="10"/>
  <c r="O57" i="10" s="1"/>
  <c r="O58" i="10" s="1"/>
  <c r="O59" i="10" s="1"/>
  <c r="O60" i="10" s="1"/>
  <c r="O61" i="10" s="1"/>
  <c r="Q61" i="10" s="1"/>
  <c r="N52" i="10"/>
  <c r="O52" i="10" s="1"/>
  <c r="O53" i="10" s="1"/>
  <c r="O54" i="10" s="1"/>
  <c r="O55" i="10" s="1"/>
  <c r="O56" i="10" s="1"/>
  <c r="Q56" i="10" s="1"/>
  <c r="N42" i="10"/>
  <c r="O42" i="10" s="1"/>
  <c r="O43" i="10" s="1"/>
  <c r="O44" i="10" s="1"/>
  <c r="O45" i="10" s="1"/>
  <c r="O46" i="10" s="1"/>
  <c r="Q46" i="10" s="1"/>
  <c r="N32" i="10"/>
  <c r="O32" i="10" s="1"/>
  <c r="O33" i="10" s="1"/>
  <c r="O34" i="10" s="1"/>
  <c r="O35" i="10" s="1"/>
  <c r="O36" i="10" s="1"/>
  <c r="Q36" i="10" s="1"/>
  <c r="N22" i="10"/>
  <c r="O22" i="10" s="1"/>
  <c r="O23" i="10" s="1"/>
  <c r="O24" i="10" s="1"/>
  <c r="O25" i="10" s="1"/>
  <c r="O26" i="10" s="1"/>
  <c r="Q26" i="10" s="1"/>
  <c r="N12" i="10"/>
  <c r="O12" i="10" s="1"/>
  <c r="O13" i="10" s="1"/>
  <c r="O14" i="10" s="1"/>
  <c r="O15" i="10" s="1"/>
  <c r="O16" i="10" s="1"/>
  <c r="Q16" i="10" s="1"/>
  <c r="W100" i="5"/>
  <c r="N2" i="4"/>
  <c r="O2" i="4" s="1"/>
  <c r="O3" i="4" s="1"/>
  <c r="O4" i="4" s="1"/>
  <c r="O5" i="4" s="1"/>
  <c r="Q5" i="4" s="1"/>
  <c r="N2" i="10"/>
  <c r="O2" i="10" s="1"/>
  <c r="O3" i="10" s="1"/>
  <c r="O4" i="10" s="1"/>
  <c r="O5" i="10" s="1"/>
  <c r="O6" i="10" s="1"/>
  <c r="Q6" i="10" s="1"/>
  <c r="N117" i="10"/>
  <c r="O117" i="10" s="1"/>
  <c r="O118" i="10" s="1"/>
  <c r="O119" i="10" s="1"/>
  <c r="O120" i="10" s="1"/>
  <c r="O121" i="10" s="1"/>
  <c r="Q121" i="10" s="1"/>
  <c r="W100" i="6"/>
  <c r="N6" i="4"/>
  <c r="O6" i="4" s="1"/>
  <c r="O7" i="4" s="1"/>
  <c r="O8" i="4" s="1"/>
  <c r="O9" i="4" s="1"/>
  <c r="Q9" i="4" s="1"/>
  <c r="F73" i="12"/>
  <c r="Z124" i="11"/>
  <c r="F74" i="12"/>
  <c r="F75" i="12"/>
  <c r="W126" i="11"/>
  <c r="W101" i="5"/>
  <c r="F56" i="12"/>
  <c r="F57" i="12"/>
  <c r="F55" i="12"/>
  <c r="F54" i="12"/>
  <c r="F52" i="12"/>
  <c r="F53" i="12"/>
  <c r="U111" i="5"/>
  <c r="F66" i="12"/>
  <c r="U104" i="6"/>
  <c r="F69" i="12"/>
  <c r="W101" i="7"/>
  <c r="F68" i="12"/>
  <c r="F67" i="12"/>
  <c r="F65" i="12"/>
  <c r="S100" i="6"/>
  <c r="F64" i="12"/>
  <c r="S110" i="5"/>
  <c r="F61" i="12"/>
  <c r="F62" i="12"/>
  <c r="U102" i="5"/>
  <c r="F63" i="12"/>
  <c r="O19" i="4"/>
  <c r="O20" i="4" s="1"/>
  <c r="O21" i="4" s="1"/>
  <c r="Q21" i="4" s="1"/>
  <c r="O55" i="4"/>
  <c r="O56" i="4" s="1"/>
  <c r="O57" i="4" s="1"/>
  <c r="Q57" i="4" s="1"/>
  <c r="S146" i="11"/>
  <c r="I146" i="11"/>
  <c r="S140" i="11"/>
  <c r="I140" i="11"/>
  <c r="S134" i="11"/>
  <c r="I134" i="11"/>
  <c r="V136" i="11"/>
  <c r="U136" i="11"/>
  <c r="T136" i="11"/>
  <c r="AD136" i="11"/>
  <c r="R136" i="11"/>
  <c r="AC136" i="11"/>
  <c r="Q136" i="11"/>
  <c r="AB136" i="11"/>
  <c r="AA136" i="11"/>
  <c r="Z136" i="11"/>
  <c r="Y136" i="11"/>
  <c r="X136" i="11"/>
  <c r="W136" i="11"/>
  <c r="I130" i="11"/>
  <c r="S130" i="11"/>
  <c r="V142" i="11"/>
  <c r="U142" i="11"/>
  <c r="T142" i="11"/>
  <c r="AD142" i="11"/>
  <c r="R142" i="11"/>
  <c r="AC142" i="11"/>
  <c r="Q142" i="11"/>
  <c r="AB142" i="11"/>
  <c r="W142" i="11"/>
  <c r="AA142" i="11"/>
  <c r="Z142" i="11"/>
  <c r="Y142" i="11"/>
  <c r="X142" i="11"/>
  <c r="I136" i="11"/>
  <c r="S136" i="11"/>
  <c r="V130" i="11"/>
  <c r="U130" i="11"/>
  <c r="T130" i="11"/>
  <c r="AD130" i="11"/>
  <c r="R130" i="11"/>
  <c r="AC130" i="11"/>
  <c r="Q130" i="11"/>
  <c r="AB130" i="11"/>
  <c r="AA130" i="11"/>
  <c r="Z130" i="11"/>
  <c r="W130" i="11"/>
  <c r="Y130" i="11"/>
  <c r="X130" i="11"/>
  <c r="I135" i="11"/>
  <c r="S135" i="11"/>
  <c r="I129" i="11"/>
  <c r="S129" i="11"/>
  <c r="Z128" i="11"/>
  <c r="Y128" i="11"/>
  <c r="X128" i="11"/>
  <c r="W128" i="11"/>
  <c r="V128" i="11"/>
  <c r="U128" i="11"/>
  <c r="T128" i="11"/>
  <c r="AD128" i="11"/>
  <c r="R128" i="11"/>
  <c r="AC128" i="11"/>
  <c r="Q128" i="11"/>
  <c r="AB128" i="11"/>
  <c r="I147" i="11"/>
  <c r="S147" i="11"/>
  <c r="I141" i="11"/>
  <c r="S141" i="11"/>
  <c r="Z146" i="11"/>
  <c r="Y146" i="11"/>
  <c r="X146" i="11"/>
  <c r="W146" i="11"/>
  <c r="V146" i="11"/>
  <c r="U146" i="11"/>
  <c r="T146" i="11"/>
  <c r="AA146" i="11"/>
  <c r="AD146" i="11"/>
  <c r="R146" i="11"/>
  <c r="AC146" i="11"/>
  <c r="Q146" i="11"/>
  <c r="AB146" i="11"/>
  <c r="V145" i="11"/>
  <c r="U145" i="11"/>
  <c r="T145" i="11"/>
  <c r="AD145" i="11"/>
  <c r="R145" i="11"/>
  <c r="AC145" i="11"/>
  <c r="Q145" i="11"/>
  <c r="AB145" i="11"/>
  <c r="AA145" i="11"/>
  <c r="Z145" i="11"/>
  <c r="Y145" i="11"/>
  <c r="X145" i="11"/>
  <c r="W145" i="11"/>
  <c r="S128" i="11"/>
  <c r="I128" i="11"/>
  <c r="AD135" i="11"/>
  <c r="R135" i="11"/>
  <c r="AC135" i="11"/>
  <c r="Q135" i="11"/>
  <c r="AB135" i="11"/>
  <c r="AA135" i="11"/>
  <c r="Z135" i="11"/>
  <c r="Y135" i="11"/>
  <c r="X135" i="11"/>
  <c r="W135" i="11"/>
  <c r="V135" i="11"/>
  <c r="U135" i="11"/>
  <c r="T135" i="11"/>
  <c r="AD129" i="11"/>
  <c r="R129" i="11"/>
  <c r="AC129" i="11"/>
  <c r="Q129" i="11"/>
  <c r="AB129" i="11"/>
  <c r="AA129" i="11"/>
  <c r="Z129" i="11"/>
  <c r="X129" i="11"/>
  <c r="W129" i="11"/>
  <c r="V129" i="11"/>
  <c r="U129" i="11"/>
  <c r="T129" i="11"/>
  <c r="I145" i="11"/>
  <c r="S145" i="11"/>
  <c r="AD147" i="11"/>
  <c r="R147" i="11"/>
  <c r="AC147" i="11"/>
  <c r="Q147" i="11"/>
  <c r="AB147" i="11"/>
  <c r="AA147" i="11"/>
  <c r="Z147" i="11"/>
  <c r="Y147" i="11"/>
  <c r="X147" i="11"/>
  <c r="W147" i="11"/>
  <c r="V147" i="11"/>
  <c r="U147" i="11"/>
  <c r="T147" i="11"/>
  <c r="AD141" i="11"/>
  <c r="R141" i="11"/>
  <c r="AC141" i="11"/>
  <c r="Q141" i="11"/>
  <c r="AB141" i="11"/>
  <c r="AA141" i="11"/>
  <c r="Z141" i="11"/>
  <c r="Y141" i="11"/>
  <c r="X141" i="11"/>
  <c r="W141" i="11"/>
  <c r="V141" i="11"/>
  <c r="U141" i="11"/>
  <c r="T141" i="11"/>
  <c r="I142" i="11"/>
  <c r="S142" i="11"/>
  <c r="Z143" i="11"/>
  <c r="Y143" i="11"/>
  <c r="X143" i="11"/>
  <c r="W143" i="11"/>
  <c r="V143" i="11"/>
  <c r="U143" i="11"/>
  <c r="T143" i="11"/>
  <c r="AD143" i="11"/>
  <c r="R143" i="11"/>
  <c r="AC143" i="11"/>
  <c r="Q143" i="11"/>
  <c r="AB143" i="11"/>
  <c r="AA143" i="11"/>
  <c r="Z137" i="11"/>
  <c r="Y137" i="11"/>
  <c r="X137" i="11"/>
  <c r="W137" i="11"/>
  <c r="V137" i="11"/>
  <c r="U137" i="11"/>
  <c r="T137" i="11"/>
  <c r="AA137" i="11"/>
  <c r="AD137" i="11"/>
  <c r="R137" i="11"/>
  <c r="AC137" i="11"/>
  <c r="Q137" i="11"/>
  <c r="I124" i="11"/>
  <c r="H73" i="12" s="1"/>
  <c r="AA124" i="11"/>
  <c r="I127" i="11"/>
  <c r="S127" i="11"/>
  <c r="Y134" i="11"/>
  <c r="X134" i="11"/>
  <c r="W134" i="11"/>
  <c r="V134" i="11"/>
  <c r="U134" i="11"/>
  <c r="T134" i="11"/>
  <c r="AA134" i="11"/>
  <c r="AD134" i="11"/>
  <c r="R134" i="11"/>
  <c r="AC134" i="11"/>
  <c r="Q134" i="11"/>
  <c r="AB134" i="11"/>
  <c r="S143" i="11"/>
  <c r="I143" i="11"/>
  <c r="S137" i="11"/>
  <c r="I137" i="11"/>
  <c r="V139" i="11"/>
  <c r="U139" i="11"/>
  <c r="T139" i="11"/>
  <c r="AD139" i="11"/>
  <c r="R139" i="11"/>
  <c r="AC139" i="11"/>
  <c r="Q139" i="11"/>
  <c r="AB139" i="11"/>
  <c r="AA139" i="11"/>
  <c r="Z139" i="11"/>
  <c r="Y139" i="11"/>
  <c r="X139" i="11"/>
  <c r="W139" i="11"/>
  <c r="V133" i="11"/>
  <c r="U133" i="11"/>
  <c r="T133" i="11"/>
  <c r="AD133" i="11"/>
  <c r="R133" i="11"/>
  <c r="AC133" i="11"/>
  <c r="Q133" i="11"/>
  <c r="W133" i="11"/>
  <c r="AA133" i="11"/>
  <c r="Z133" i="11"/>
  <c r="Y133" i="11"/>
  <c r="X133" i="11"/>
  <c r="V124" i="11"/>
  <c r="U124" i="11"/>
  <c r="T124" i="11"/>
  <c r="S124" i="11"/>
  <c r="AD124" i="11"/>
  <c r="R124" i="11"/>
  <c r="Q124" i="11"/>
  <c r="AB124" i="11"/>
  <c r="W124" i="11"/>
  <c r="Y124" i="11"/>
  <c r="X124" i="11"/>
  <c r="I139" i="11"/>
  <c r="S139" i="11"/>
  <c r="I133" i="11"/>
  <c r="S133" i="11"/>
  <c r="V127" i="11"/>
  <c r="U127" i="11"/>
  <c r="T127" i="11"/>
  <c r="AD127" i="11"/>
  <c r="R127" i="11"/>
  <c r="AC127" i="11"/>
  <c r="Q127" i="11"/>
  <c r="AB127" i="11"/>
  <c r="W127" i="11"/>
  <c r="AA127" i="11"/>
  <c r="Z127" i="11"/>
  <c r="Y127" i="11"/>
  <c r="X127" i="11"/>
  <c r="Z140" i="11"/>
  <c r="Y140" i="11"/>
  <c r="X140" i="11"/>
  <c r="W140" i="11"/>
  <c r="V140" i="11"/>
  <c r="U140" i="11"/>
  <c r="T140" i="11"/>
  <c r="AD140" i="11"/>
  <c r="R140" i="11"/>
  <c r="AC140" i="11"/>
  <c r="Q140" i="11"/>
  <c r="AB140" i="11"/>
  <c r="AA140" i="11"/>
  <c r="I132" i="11"/>
  <c r="S132" i="11"/>
  <c r="I126" i="11"/>
  <c r="H75" i="12" s="1"/>
  <c r="S126" i="11"/>
  <c r="Z131" i="11"/>
  <c r="Y131" i="11"/>
  <c r="X131" i="11"/>
  <c r="V131" i="11"/>
  <c r="U131" i="11"/>
  <c r="T131" i="11"/>
  <c r="AA131" i="11"/>
  <c r="AD131" i="11"/>
  <c r="R131" i="11"/>
  <c r="AC131" i="11"/>
  <c r="Q131" i="11"/>
  <c r="AB131" i="11"/>
  <c r="Z125" i="11"/>
  <c r="Y125" i="11"/>
  <c r="X125" i="11"/>
  <c r="V125" i="11"/>
  <c r="U125" i="11"/>
  <c r="T125" i="11"/>
  <c r="S125" i="11"/>
  <c r="AA125" i="11"/>
  <c r="AD125" i="11"/>
  <c r="R125" i="11"/>
  <c r="AC125" i="11"/>
  <c r="Q125" i="11"/>
  <c r="I144" i="11"/>
  <c r="S144" i="11"/>
  <c r="I138" i="11"/>
  <c r="S138" i="11"/>
  <c r="S131" i="11"/>
  <c r="I131" i="11"/>
  <c r="AB125" i="11"/>
  <c r="I125" i="11"/>
  <c r="H74" i="12" s="1"/>
  <c r="AD132" i="11"/>
  <c r="R132" i="11"/>
  <c r="AC132" i="11"/>
  <c r="Q132" i="11"/>
  <c r="AB132" i="11"/>
  <c r="Z132" i="11"/>
  <c r="Y132" i="11"/>
  <c r="X132" i="11"/>
  <c r="W132" i="11"/>
  <c r="V132" i="11"/>
  <c r="U132" i="11"/>
  <c r="T132" i="11"/>
  <c r="AD126" i="11"/>
  <c r="R126" i="11"/>
  <c r="AC126" i="11"/>
  <c r="Q126" i="11"/>
  <c r="AA126" i="11"/>
  <c r="Z126" i="11"/>
  <c r="Y126" i="11"/>
  <c r="X126" i="11"/>
  <c r="V126" i="11"/>
  <c r="U126" i="11"/>
  <c r="T126" i="11"/>
  <c r="AD144" i="11"/>
  <c r="R144" i="11"/>
  <c r="AC144" i="11"/>
  <c r="Q144" i="11"/>
  <c r="AB144" i="11"/>
  <c r="AA144" i="11"/>
  <c r="Z144" i="11"/>
  <c r="Y144" i="11"/>
  <c r="X144" i="11"/>
  <c r="W144" i="11"/>
  <c r="V144" i="11"/>
  <c r="U144" i="11"/>
  <c r="T144" i="11"/>
  <c r="AD138" i="11"/>
  <c r="R138" i="11"/>
  <c r="AC138" i="11"/>
  <c r="Q138" i="11"/>
  <c r="AB138" i="11"/>
  <c r="AA138" i="11"/>
  <c r="Z138" i="11"/>
  <c r="Y138" i="11"/>
  <c r="X138" i="11"/>
  <c r="W138" i="11"/>
  <c r="V138" i="11"/>
  <c r="U138" i="11"/>
  <c r="T138" i="11"/>
  <c r="AB106" i="7"/>
  <c r="AB118" i="7"/>
  <c r="AB116" i="7"/>
  <c r="AB121" i="7"/>
  <c r="AB115" i="7"/>
  <c r="AB109" i="7"/>
  <c r="AB119" i="7"/>
  <c r="AB107" i="7"/>
  <c r="AB114" i="7"/>
  <c r="W103" i="6"/>
  <c r="V111" i="6"/>
  <c r="AB105" i="6"/>
  <c r="V118" i="6"/>
  <c r="V119" i="6"/>
  <c r="V114" i="6"/>
  <c r="W108" i="6"/>
  <c r="V121" i="6"/>
  <c r="V109" i="6"/>
  <c r="AC112" i="5"/>
  <c r="U109" i="5"/>
  <c r="U114" i="5"/>
  <c r="I122" i="7"/>
  <c r="V112" i="7"/>
  <c r="U112" i="7"/>
  <c r="T112" i="7"/>
  <c r="S112" i="7"/>
  <c r="AD112" i="7"/>
  <c r="R112" i="7"/>
  <c r="AC112" i="7"/>
  <c r="Q112" i="7"/>
  <c r="AB112" i="7"/>
  <c r="AA112" i="7"/>
  <c r="Z112" i="7"/>
  <c r="Y112" i="7"/>
  <c r="X112" i="7"/>
  <c r="W112" i="7"/>
  <c r="V106" i="7"/>
  <c r="T106" i="7"/>
  <c r="S106" i="7"/>
  <c r="AD106" i="7"/>
  <c r="R106" i="7"/>
  <c r="AC106" i="7"/>
  <c r="Q106" i="7"/>
  <c r="AA106" i="7"/>
  <c r="Z106" i="7"/>
  <c r="Y106" i="7"/>
  <c r="X106" i="7"/>
  <c r="W106" i="7"/>
  <c r="AD108" i="7"/>
  <c r="R108" i="7"/>
  <c r="AC108" i="7"/>
  <c r="Q108" i="7"/>
  <c r="AB108" i="7"/>
  <c r="AA108" i="7"/>
  <c r="Z108" i="7"/>
  <c r="Y108" i="7"/>
  <c r="X108" i="7"/>
  <c r="S108" i="7"/>
  <c r="W108" i="7"/>
  <c r="V108" i="7"/>
  <c r="U108" i="7"/>
  <c r="T108" i="7"/>
  <c r="AD102" i="7"/>
  <c r="R102" i="7"/>
  <c r="AC102" i="7"/>
  <c r="Q102" i="7"/>
  <c r="AB102" i="7"/>
  <c r="AA102" i="7"/>
  <c r="Z102" i="7"/>
  <c r="Y102" i="7"/>
  <c r="X102" i="7"/>
  <c r="S102" i="7"/>
  <c r="W102" i="7"/>
  <c r="V102" i="7"/>
  <c r="U102" i="7"/>
  <c r="T102" i="7"/>
  <c r="V118" i="7"/>
  <c r="U118" i="7"/>
  <c r="T118" i="7"/>
  <c r="S118" i="7"/>
  <c r="AD118" i="7"/>
  <c r="R118" i="7"/>
  <c r="AC118" i="7"/>
  <c r="Q118" i="7"/>
  <c r="AA118" i="7"/>
  <c r="Z118" i="7"/>
  <c r="Y118" i="7"/>
  <c r="X118" i="7"/>
  <c r="W118" i="7"/>
  <c r="I112" i="7"/>
  <c r="I106" i="7"/>
  <c r="I111" i="7"/>
  <c r="Z116" i="7"/>
  <c r="Y116" i="7"/>
  <c r="X116" i="7"/>
  <c r="W116" i="7"/>
  <c r="V116" i="7"/>
  <c r="U116" i="7"/>
  <c r="T116" i="7"/>
  <c r="S116" i="7"/>
  <c r="AD116" i="7"/>
  <c r="R116" i="7"/>
  <c r="AC116" i="7"/>
  <c r="Q116" i="7"/>
  <c r="AA116" i="7"/>
  <c r="Z110" i="7"/>
  <c r="Y110" i="7"/>
  <c r="X110" i="7"/>
  <c r="W110" i="7"/>
  <c r="V110" i="7"/>
  <c r="U110" i="7"/>
  <c r="T110" i="7"/>
  <c r="AA110" i="7"/>
  <c r="S110" i="7"/>
  <c r="AD110" i="7"/>
  <c r="R110" i="7"/>
  <c r="AC110" i="7"/>
  <c r="Q110" i="7"/>
  <c r="AB110" i="7"/>
  <c r="Z104" i="7"/>
  <c r="Y104" i="7"/>
  <c r="X104" i="7"/>
  <c r="W104" i="7"/>
  <c r="V104" i="7"/>
  <c r="U104" i="7"/>
  <c r="T104" i="7"/>
  <c r="AA104" i="7"/>
  <c r="S104" i="7"/>
  <c r="AD104" i="7"/>
  <c r="R104" i="7"/>
  <c r="AC104" i="7"/>
  <c r="Q104" i="7"/>
  <c r="AB104" i="7"/>
  <c r="I123" i="7"/>
  <c r="I117" i="7"/>
  <c r="I102" i="7"/>
  <c r="H69" i="12" s="1"/>
  <c r="I116" i="7"/>
  <c r="I110" i="7"/>
  <c r="I104" i="7"/>
  <c r="Z122" i="7"/>
  <c r="Y122" i="7"/>
  <c r="X122" i="7"/>
  <c r="W122" i="7"/>
  <c r="V122" i="7"/>
  <c r="U122" i="7"/>
  <c r="T122" i="7"/>
  <c r="AA122" i="7"/>
  <c r="S122" i="7"/>
  <c r="AD122" i="7"/>
  <c r="R122" i="7"/>
  <c r="AC122" i="7"/>
  <c r="Q122" i="7"/>
  <c r="AB122" i="7"/>
  <c r="AD111" i="7"/>
  <c r="R111" i="7"/>
  <c r="AC111" i="7"/>
  <c r="Q111" i="7"/>
  <c r="AB111" i="7"/>
  <c r="AA111" i="7"/>
  <c r="Z111" i="7"/>
  <c r="Y111" i="7"/>
  <c r="X111" i="7"/>
  <c r="W111" i="7"/>
  <c r="V111" i="7"/>
  <c r="U111" i="7"/>
  <c r="T111" i="7"/>
  <c r="S111" i="7"/>
  <c r="AD123" i="7"/>
  <c r="R123" i="7"/>
  <c r="AC123" i="7"/>
  <c r="Q123" i="7"/>
  <c r="AB123" i="7"/>
  <c r="AA123" i="7"/>
  <c r="Z123" i="7"/>
  <c r="Y123" i="7"/>
  <c r="X123" i="7"/>
  <c r="W123" i="7"/>
  <c r="V123" i="7"/>
  <c r="U123" i="7"/>
  <c r="T123" i="7"/>
  <c r="S123" i="7"/>
  <c r="AD117" i="7"/>
  <c r="R117" i="7"/>
  <c r="AC117" i="7"/>
  <c r="Q117" i="7"/>
  <c r="AB117" i="7"/>
  <c r="AA117" i="7"/>
  <c r="Z117" i="7"/>
  <c r="Y117" i="7"/>
  <c r="X117" i="7"/>
  <c r="W117" i="7"/>
  <c r="V117" i="7"/>
  <c r="U117" i="7"/>
  <c r="T117" i="7"/>
  <c r="S117" i="7"/>
  <c r="I105" i="7"/>
  <c r="I115" i="7"/>
  <c r="I109" i="7"/>
  <c r="I103" i="7"/>
  <c r="I108" i="7"/>
  <c r="V100" i="7"/>
  <c r="W100" i="7"/>
  <c r="U100" i="7"/>
  <c r="T100" i="7"/>
  <c r="S100" i="7"/>
  <c r="AD100" i="7"/>
  <c r="R100" i="7"/>
  <c r="AC100" i="7"/>
  <c r="Q100" i="7"/>
  <c r="AA100" i="7"/>
  <c r="Z100" i="7"/>
  <c r="Y100" i="7"/>
  <c r="I121" i="7"/>
  <c r="I118" i="7"/>
  <c r="I100" i="7"/>
  <c r="H67" i="12" s="1"/>
  <c r="AB100" i="7"/>
  <c r="AD105" i="7"/>
  <c r="R105" i="7"/>
  <c r="AC105" i="7"/>
  <c r="Q105" i="7"/>
  <c r="AB105" i="7"/>
  <c r="AA105" i="7"/>
  <c r="Z105" i="7"/>
  <c r="Y105" i="7"/>
  <c r="X105" i="7"/>
  <c r="W105" i="7"/>
  <c r="V105" i="7"/>
  <c r="U105" i="7"/>
  <c r="T105" i="7"/>
  <c r="S105" i="7"/>
  <c r="V121" i="7"/>
  <c r="U121" i="7"/>
  <c r="T121" i="7"/>
  <c r="S121" i="7"/>
  <c r="AD121" i="7"/>
  <c r="R121" i="7"/>
  <c r="AC121" i="7"/>
  <c r="Q121" i="7"/>
  <c r="AA121" i="7"/>
  <c r="Z121" i="7"/>
  <c r="Y121" i="7"/>
  <c r="W121" i="7"/>
  <c r="X121" i="7"/>
  <c r="V115" i="7"/>
  <c r="U115" i="7"/>
  <c r="T115" i="7"/>
  <c r="S115" i="7"/>
  <c r="AD115" i="7"/>
  <c r="R115" i="7"/>
  <c r="AC115" i="7"/>
  <c r="Q115" i="7"/>
  <c r="AA115" i="7"/>
  <c r="Z115" i="7"/>
  <c r="Y115" i="7"/>
  <c r="X115" i="7"/>
  <c r="W115" i="7"/>
  <c r="V109" i="7"/>
  <c r="U109" i="7"/>
  <c r="T109" i="7"/>
  <c r="S109" i="7"/>
  <c r="AD109" i="7"/>
  <c r="R109" i="7"/>
  <c r="AC109" i="7"/>
  <c r="Q109" i="7"/>
  <c r="AA109" i="7"/>
  <c r="Z109" i="7"/>
  <c r="Y109" i="7"/>
  <c r="X109" i="7"/>
  <c r="V103" i="7"/>
  <c r="U103" i="7"/>
  <c r="T103" i="7"/>
  <c r="S103" i="7"/>
  <c r="AD103" i="7"/>
  <c r="R103" i="7"/>
  <c r="AC103" i="7"/>
  <c r="Q103" i="7"/>
  <c r="AB103" i="7"/>
  <c r="W103" i="7"/>
  <c r="AA103" i="7"/>
  <c r="Z103" i="7"/>
  <c r="Y103" i="7"/>
  <c r="X103" i="7"/>
  <c r="Z119" i="7"/>
  <c r="Y119" i="7"/>
  <c r="X119" i="7"/>
  <c r="W119" i="7"/>
  <c r="V119" i="7"/>
  <c r="U119" i="7"/>
  <c r="T119" i="7"/>
  <c r="S119" i="7"/>
  <c r="AD119" i="7"/>
  <c r="R119" i="7"/>
  <c r="AC119" i="7"/>
  <c r="Q119" i="7"/>
  <c r="AA119" i="7"/>
  <c r="Z113" i="7"/>
  <c r="Y113" i="7"/>
  <c r="X113" i="7"/>
  <c r="W113" i="7"/>
  <c r="V113" i="7"/>
  <c r="U113" i="7"/>
  <c r="T113" i="7"/>
  <c r="S113" i="7"/>
  <c r="AD113" i="7"/>
  <c r="R113" i="7"/>
  <c r="AC113" i="7"/>
  <c r="Q113" i="7"/>
  <c r="AB113" i="7"/>
  <c r="AA113" i="7"/>
  <c r="Z107" i="7"/>
  <c r="Y107" i="7"/>
  <c r="X107" i="7"/>
  <c r="W107" i="7"/>
  <c r="V107" i="7"/>
  <c r="U107" i="7"/>
  <c r="T107" i="7"/>
  <c r="S107" i="7"/>
  <c r="AD107" i="7"/>
  <c r="R107" i="7"/>
  <c r="AC107" i="7"/>
  <c r="Q107" i="7"/>
  <c r="AA107" i="7"/>
  <c r="I101" i="7"/>
  <c r="H68" i="12" s="1"/>
  <c r="I120" i="7"/>
  <c r="I114" i="7"/>
  <c r="I119" i="7"/>
  <c r="I113" i="7"/>
  <c r="I107" i="7"/>
  <c r="Z101" i="7"/>
  <c r="Y101" i="7"/>
  <c r="X101" i="7"/>
  <c r="V101" i="7"/>
  <c r="U101" i="7"/>
  <c r="T101" i="7"/>
  <c r="S101" i="7"/>
  <c r="R101" i="7"/>
  <c r="AC101" i="7"/>
  <c r="Q101" i="7"/>
  <c r="AB101" i="7"/>
  <c r="AA101" i="7"/>
  <c r="AD120" i="7"/>
  <c r="R120" i="7"/>
  <c r="AC120" i="7"/>
  <c r="Q120" i="7"/>
  <c r="AB120" i="7"/>
  <c r="AA120" i="7"/>
  <c r="Z120" i="7"/>
  <c r="Y120" i="7"/>
  <c r="X120" i="7"/>
  <c r="W120" i="7"/>
  <c r="V120" i="7"/>
  <c r="U120" i="7"/>
  <c r="T120" i="7"/>
  <c r="S120" i="7"/>
  <c r="AD114" i="7"/>
  <c r="R114" i="7"/>
  <c r="AC114" i="7"/>
  <c r="Q114" i="7"/>
  <c r="AA114" i="7"/>
  <c r="Z114" i="7"/>
  <c r="Y114" i="7"/>
  <c r="X114" i="7"/>
  <c r="S114" i="7"/>
  <c r="W114" i="7"/>
  <c r="V114" i="7"/>
  <c r="U114" i="7"/>
  <c r="T114" i="7"/>
  <c r="Z104" i="5"/>
  <c r="Y104" i="5"/>
  <c r="X104" i="5"/>
  <c r="W104" i="5"/>
  <c r="V104" i="5"/>
  <c r="U104" i="5"/>
  <c r="T104" i="5"/>
  <c r="S104" i="5"/>
  <c r="AD104" i="5"/>
  <c r="R104" i="5"/>
  <c r="AA104" i="5"/>
  <c r="AC104" i="5"/>
  <c r="Q104" i="5"/>
  <c r="AB104" i="5"/>
  <c r="I122" i="5"/>
  <c r="I116" i="5"/>
  <c r="I110" i="5"/>
  <c r="I104" i="5"/>
  <c r="I112" i="5"/>
  <c r="V112" i="5"/>
  <c r="U112" i="5"/>
  <c r="T112" i="5"/>
  <c r="S112" i="5"/>
  <c r="AD112" i="5"/>
  <c r="R112" i="5"/>
  <c r="Q112" i="5"/>
  <c r="AB112" i="5"/>
  <c r="AA112" i="5"/>
  <c r="Z112" i="5"/>
  <c r="Y112" i="5"/>
  <c r="X112" i="5"/>
  <c r="W112" i="5"/>
  <c r="V106" i="5"/>
  <c r="U106" i="5"/>
  <c r="T106" i="5"/>
  <c r="S106" i="5"/>
  <c r="AD106" i="5"/>
  <c r="R106" i="5"/>
  <c r="AC106" i="5"/>
  <c r="Q106" i="5"/>
  <c r="AB106" i="5"/>
  <c r="AA106" i="5"/>
  <c r="Z106" i="5"/>
  <c r="Y106" i="5"/>
  <c r="X106" i="5"/>
  <c r="W106" i="5"/>
  <c r="I111" i="5"/>
  <c r="I105" i="5"/>
  <c r="I123" i="5"/>
  <c r="I117" i="5"/>
  <c r="I106" i="5"/>
  <c r="V121" i="5"/>
  <c r="U121" i="5"/>
  <c r="T121" i="5"/>
  <c r="S121" i="5"/>
  <c r="AD121" i="5"/>
  <c r="R121" i="5"/>
  <c r="AC121" i="5"/>
  <c r="Q121" i="5"/>
  <c r="AB121" i="5"/>
  <c r="AA121" i="5"/>
  <c r="Z121" i="5"/>
  <c r="W121" i="5"/>
  <c r="Y121" i="5"/>
  <c r="X121" i="5"/>
  <c r="V115" i="5"/>
  <c r="U115" i="5"/>
  <c r="T115" i="5"/>
  <c r="S115" i="5"/>
  <c r="AD115" i="5"/>
  <c r="R115" i="5"/>
  <c r="AC115" i="5"/>
  <c r="Q115" i="5"/>
  <c r="AB115" i="5"/>
  <c r="AA115" i="5"/>
  <c r="Z115" i="5"/>
  <c r="Y115" i="5"/>
  <c r="X115" i="5"/>
  <c r="W115" i="5"/>
  <c r="Z116" i="5"/>
  <c r="AA116" i="5"/>
  <c r="Y116" i="5"/>
  <c r="X116" i="5"/>
  <c r="W116" i="5"/>
  <c r="V116" i="5"/>
  <c r="U116" i="5"/>
  <c r="T116" i="5"/>
  <c r="S116" i="5"/>
  <c r="AD116" i="5"/>
  <c r="R116" i="5"/>
  <c r="AC116" i="5"/>
  <c r="Q116" i="5"/>
  <c r="AB116" i="5"/>
  <c r="AD111" i="5"/>
  <c r="R111" i="5"/>
  <c r="AC111" i="5"/>
  <c r="Q111" i="5"/>
  <c r="AB111" i="5"/>
  <c r="AA111" i="5"/>
  <c r="Z111" i="5"/>
  <c r="Y111" i="5"/>
  <c r="X111" i="5"/>
  <c r="W111" i="5"/>
  <c r="V111" i="5"/>
  <c r="T111" i="5"/>
  <c r="S111" i="5"/>
  <c r="AD105" i="5"/>
  <c r="R105" i="5"/>
  <c r="AC105" i="5"/>
  <c r="Q105" i="5"/>
  <c r="AB105" i="5"/>
  <c r="AA105" i="5"/>
  <c r="Z105" i="5"/>
  <c r="Y105" i="5"/>
  <c r="X105" i="5"/>
  <c r="W105" i="5"/>
  <c r="S105" i="5"/>
  <c r="V105" i="5"/>
  <c r="U105" i="5"/>
  <c r="T105" i="5"/>
  <c r="I121" i="5"/>
  <c r="I115" i="5"/>
  <c r="AD123" i="5"/>
  <c r="R123" i="5"/>
  <c r="AC123" i="5"/>
  <c r="Q123" i="5"/>
  <c r="AB123" i="5"/>
  <c r="AA123" i="5"/>
  <c r="Z123" i="5"/>
  <c r="Y123" i="5"/>
  <c r="X123" i="5"/>
  <c r="W123" i="5"/>
  <c r="V123" i="5"/>
  <c r="U123" i="5"/>
  <c r="T123" i="5"/>
  <c r="S123" i="5"/>
  <c r="AD117" i="5"/>
  <c r="R117" i="5"/>
  <c r="AC117" i="5"/>
  <c r="Q117" i="5"/>
  <c r="AB117" i="5"/>
  <c r="AA117" i="5"/>
  <c r="Z117" i="5"/>
  <c r="Y117" i="5"/>
  <c r="S117" i="5"/>
  <c r="X117" i="5"/>
  <c r="W117" i="5"/>
  <c r="V117" i="5"/>
  <c r="U117" i="5"/>
  <c r="T117" i="5"/>
  <c r="Z110" i="5"/>
  <c r="Y110" i="5"/>
  <c r="X110" i="5"/>
  <c r="W110" i="5"/>
  <c r="V110" i="5"/>
  <c r="U110" i="5"/>
  <c r="T110" i="5"/>
  <c r="AD110" i="5"/>
  <c r="R110" i="5"/>
  <c r="AC110" i="5"/>
  <c r="Q110" i="5"/>
  <c r="AA110" i="5"/>
  <c r="AB110" i="5"/>
  <c r="Z119" i="5"/>
  <c r="Y119" i="5"/>
  <c r="X119" i="5"/>
  <c r="W119" i="5"/>
  <c r="V119" i="5"/>
  <c r="U119" i="5"/>
  <c r="T119" i="5"/>
  <c r="S119" i="5"/>
  <c r="AD119" i="5"/>
  <c r="R119" i="5"/>
  <c r="AC119" i="5"/>
  <c r="Q119" i="5"/>
  <c r="AB119" i="5"/>
  <c r="AA119" i="5"/>
  <c r="Z113" i="5"/>
  <c r="Y113" i="5"/>
  <c r="X113" i="5"/>
  <c r="W113" i="5"/>
  <c r="AA113" i="5"/>
  <c r="V113" i="5"/>
  <c r="U113" i="5"/>
  <c r="T113" i="5"/>
  <c r="S113" i="5"/>
  <c r="AD113" i="5"/>
  <c r="R113" i="5"/>
  <c r="AC113" i="5"/>
  <c r="Q113" i="5"/>
  <c r="AB113" i="5"/>
  <c r="Z107" i="5"/>
  <c r="Y107" i="5"/>
  <c r="X107" i="5"/>
  <c r="W107" i="5"/>
  <c r="V107" i="5"/>
  <c r="AA107" i="5"/>
  <c r="U107" i="5"/>
  <c r="T107" i="5"/>
  <c r="S107" i="5"/>
  <c r="AD107" i="5"/>
  <c r="R107" i="5"/>
  <c r="AC107" i="5"/>
  <c r="Q107" i="5"/>
  <c r="AB107" i="5"/>
  <c r="I100" i="5"/>
  <c r="H61" i="12" s="1"/>
  <c r="AD100" i="5"/>
  <c r="I103" i="5"/>
  <c r="I119" i="5"/>
  <c r="I113" i="5"/>
  <c r="I107" i="5"/>
  <c r="V109" i="5"/>
  <c r="T109" i="5"/>
  <c r="S109" i="5"/>
  <c r="AD109" i="5"/>
  <c r="R109" i="5"/>
  <c r="AC109" i="5"/>
  <c r="Q109" i="5"/>
  <c r="AB109" i="5"/>
  <c r="AA109" i="5"/>
  <c r="Z109" i="5"/>
  <c r="W109" i="5"/>
  <c r="Y109" i="5"/>
  <c r="X109" i="5"/>
  <c r="Z122" i="5"/>
  <c r="Y122" i="5"/>
  <c r="X122" i="5"/>
  <c r="W122" i="5"/>
  <c r="V122" i="5"/>
  <c r="U122" i="5"/>
  <c r="T122" i="5"/>
  <c r="S122" i="5"/>
  <c r="AA122" i="5"/>
  <c r="AD122" i="5"/>
  <c r="R122" i="5"/>
  <c r="AC122" i="5"/>
  <c r="Q122" i="5"/>
  <c r="AB122" i="5"/>
  <c r="V100" i="5"/>
  <c r="U100" i="5"/>
  <c r="T100" i="5"/>
  <c r="S100" i="5"/>
  <c r="R100" i="5"/>
  <c r="AC100" i="5"/>
  <c r="Q100" i="5"/>
  <c r="AA100" i="5"/>
  <c r="Z100" i="5"/>
  <c r="Y100" i="5"/>
  <c r="X100" i="5"/>
  <c r="I109" i="5"/>
  <c r="V103" i="5"/>
  <c r="U103" i="5"/>
  <c r="T103" i="5"/>
  <c r="S103" i="5"/>
  <c r="AD103" i="5"/>
  <c r="R103" i="5"/>
  <c r="AC103" i="5"/>
  <c r="Q103" i="5"/>
  <c r="AB103" i="5"/>
  <c r="AA103" i="5"/>
  <c r="Z103" i="5"/>
  <c r="Y103" i="5"/>
  <c r="X103" i="5"/>
  <c r="W103" i="5"/>
  <c r="I108" i="5"/>
  <c r="I102" i="5"/>
  <c r="H63" i="12" s="1"/>
  <c r="I118" i="5"/>
  <c r="Z101" i="5"/>
  <c r="Y101" i="5"/>
  <c r="X101" i="5"/>
  <c r="V101" i="5"/>
  <c r="T101" i="5"/>
  <c r="S101" i="5"/>
  <c r="AA101" i="5"/>
  <c r="AD101" i="5"/>
  <c r="AC101" i="5"/>
  <c r="Q101" i="5"/>
  <c r="AB101" i="5"/>
  <c r="I120" i="5"/>
  <c r="I114" i="5"/>
  <c r="R101" i="5"/>
  <c r="I101" i="5"/>
  <c r="H62" i="12" s="1"/>
  <c r="AD108" i="5"/>
  <c r="R108" i="5"/>
  <c r="AC108" i="5"/>
  <c r="Q108" i="5"/>
  <c r="AB108" i="5"/>
  <c r="AA108" i="5"/>
  <c r="Z108" i="5"/>
  <c r="Y108" i="5"/>
  <c r="X108" i="5"/>
  <c r="W108" i="5"/>
  <c r="V108" i="5"/>
  <c r="U108" i="5"/>
  <c r="T108" i="5"/>
  <c r="S108" i="5"/>
  <c r="AD102" i="5"/>
  <c r="R102" i="5"/>
  <c r="AC102" i="5"/>
  <c r="Q102" i="5"/>
  <c r="AB102" i="5"/>
  <c r="AA102" i="5"/>
  <c r="Z102" i="5"/>
  <c r="Y102" i="5"/>
  <c r="X102" i="5"/>
  <c r="W102" i="5"/>
  <c r="V102" i="5"/>
  <c r="S102" i="5"/>
  <c r="T102" i="5"/>
  <c r="V118" i="5"/>
  <c r="U118" i="5"/>
  <c r="T118" i="5"/>
  <c r="S118" i="5"/>
  <c r="AD118" i="5"/>
  <c r="R118" i="5"/>
  <c r="AC118" i="5"/>
  <c r="Q118" i="5"/>
  <c r="AB118" i="5"/>
  <c r="AA118" i="5"/>
  <c r="Z118" i="5"/>
  <c r="Y118" i="5"/>
  <c r="X118" i="5"/>
  <c r="W118" i="5"/>
  <c r="AD120" i="5"/>
  <c r="R120" i="5"/>
  <c r="AC120" i="5"/>
  <c r="Q120" i="5"/>
  <c r="AB120" i="5"/>
  <c r="AA120" i="5"/>
  <c r="Z120" i="5"/>
  <c r="Y120" i="5"/>
  <c r="X120" i="5"/>
  <c r="W120" i="5"/>
  <c r="V120" i="5"/>
  <c r="U120" i="5"/>
  <c r="T120" i="5"/>
  <c r="S120" i="5"/>
  <c r="AD114" i="5"/>
  <c r="R114" i="5"/>
  <c r="AC114" i="5"/>
  <c r="Q114" i="5"/>
  <c r="S114" i="5"/>
  <c r="AB114" i="5"/>
  <c r="AA114" i="5"/>
  <c r="Z114" i="5"/>
  <c r="Y114" i="5"/>
  <c r="X114" i="5"/>
  <c r="W114" i="5"/>
  <c r="V114" i="5"/>
  <c r="T114" i="5"/>
  <c r="I103" i="6"/>
  <c r="I122" i="6"/>
  <c r="I116" i="6"/>
  <c r="I107" i="6"/>
  <c r="AD102" i="6"/>
  <c r="R102" i="6"/>
  <c r="AC102" i="6"/>
  <c r="Q102" i="6"/>
  <c r="AB102" i="6"/>
  <c r="AA102" i="6"/>
  <c r="Z102" i="6"/>
  <c r="Y102" i="6"/>
  <c r="X102" i="6"/>
  <c r="T102" i="6"/>
  <c r="W102" i="6"/>
  <c r="V102" i="6"/>
  <c r="U102" i="6"/>
  <c r="S102" i="6"/>
  <c r="V103" i="6"/>
  <c r="X103" i="6"/>
  <c r="U103" i="6"/>
  <c r="T103" i="6"/>
  <c r="S103" i="6"/>
  <c r="AD103" i="6"/>
  <c r="R103" i="6"/>
  <c r="AC103" i="6"/>
  <c r="Q103" i="6"/>
  <c r="AB103" i="6"/>
  <c r="AA103" i="6"/>
  <c r="Z103" i="6"/>
  <c r="Y103" i="6"/>
  <c r="Z107" i="6"/>
  <c r="Y107" i="6"/>
  <c r="X107" i="6"/>
  <c r="AB107" i="6"/>
  <c r="W107" i="6"/>
  <c r="V107" i="6"/>
  <c r="U107" i="6"/>
  <c r="T107" i="6"/>
  <c r="S107" i="6"/>
  <c r="AD107" i="6"/>
  <c r="R107" i="6"/>
  <c r="AC107" i="6"/>
  <c r="Q107" i="6"/>
  <c r="AA107" i="6"/>
  <c r="I101" i="6"/>
  <c r="H65" i="12" s="1"/>
  <c r="R101" i="6"/>
  <c r="I111" i="6"/>
  <c r="I105" i="6"/>
  <c r="AD100" i="6"/>
  <c r="I100" i="6"/>
  <c r="H64" i="12" s="1"/>
  <c r="I118" i="6"/>
  <c r="I112" i="6"/>
  <c r="I120" i="6"/>
  <c r="I102" i="6"/>
  <c r="H66" i="12" s="1"/>
  <c r="AD111" i="6"/>
  <c r="R111" i="6"/>
  <c r="AC111" i="6"/>
  <c r="Q111" i="6"/>
  <c r="AB111" i="6"/>
  <c r="T111" i="6"/>
  <c r="AA111" i="6"/>
  <c r="Z111" i="6"/>
  <c r="Y111" i="6"/>
  <c r="X111" i="6"/>
  <c r="W111" i="6"/>
  <c r="U111" i="6"/>
  <c r="S111" i="6"/>
  <c r="AD105" i="6"/>
  <c r="R105" i="6"/>
  <c r="AC105" i="6"/>
  <c r="Q105" i="6"/>
  <c r="AA105" i="6"/>
  <c r="Z105" i="6"/>
  <c r="Y105" i="6"/>
  <c r="T105" i="6"/>
  <c r="X105" i="6"/>
  <c r="W105" i="6"/>
  <c r="V105" i="6"/>
  <c r="U105" i="6"/>
  <c r="S105" i="6"/>
  <c r="V100" i="6"/>
  <c r="U100" i="6"/>
  <c r="R100" i="6"/>
  <c r="AC100" i="6"/>
  <c r="AB100" i="6"/>
  <c r="AA100" i="6"/>
  <c r="Z100" i="6"/>
  <c r="Y100" i="6"/>
  <c r="X100" i="6"/>
  <c r="U118" i="6"/>
  <c r="T118" i="6"/>
  <c r="S118" i="6"/>
  <c r="AD118" i="6"/>
  <c r="R118" i="6"/>
  <c r="AC118" i="6"/>
  <c r="Q118" i="6"/>
  <c r="AB118" i="6"/>
  <c r="AA118" i="6"/>
  <c r="Z118" i="6"/>
  <c r="Y118" i="6"/>
  <c r="W118" i="6"/>
  <c r="X118" i="6"/>
  <c r="V112" i="6"/>
  <c r="X112" i="6"/>
  <c r="U112" i="6"/>
  <c r="T112" i="6"/>
  <c r="S112" i="6"/>
  <c r="AD112" i="6"/>
  <c r="R112" i="6"/>
  <c r="AC112" i="6"/>
  <c r="Q112" i="6"/>
  <c r="AB112" i="6"/>
  <c r="AA112" i="6"/>
  <c r="Z112" i="6"/>
  <c r="Y112" i="6"/>
  <c r="W112" i="6"/>
  <c r="AD120" i="6"/>
  <c r="R120" i="6"/>
  <c r="AC120" i="6"/>
  <c r="Q120" i="6"/>
  <c r="AB120" i="6"/>
  <c r="AA120" i="6"/>
  <c r="Z120" i="6"/>
  <c r="Y120" i="6"/>
  <c r="T120" i="6"/>
  <c r="X120" i="6"/>
  <c r="W120" i="6"/>
  <c r="V120" i="6"/>
  <c r="U120" i="6"/>
  <c r="S120" i="6"/>
  <c r="Z116" i="6"/>
  <c r="Y116" i="6"/>
  <c r="X116" i="6"/>
  <c r="AB116" i="6"/>
  <c r="W116" i="6"/>
  <c r="V116" i="6"/>
  <c r="U116" i="6"/>
  <c r="T116" i="6"/>
  <c r="S116" i="6"/>
  <c r="AD116" i="6"/>
  <c r="R116" i="6"/>
  <c r="AC116" i="6"/>
  <c r="Q116" i="6"/>
  <c r="AA116" i="6"/>
  <c r="Z119" i="6"/>
  <c r="Y119" i="6"/>
  <c r="X119" i="6"/>
  <c r="AB119" i="6"/>
  <c r="W119" i="6"/>
  <c r="U119" i="6"/>
  <c r="T119" i="6"/>
  <c r="S119" i="6"/>
  <c r="AD119" i="6"/>
  <c r="R119" i="6"/>
  <c r="AC119" i="6"/>
  <c r="Q119" i="6"/>
  <c r="AA119" i="6"/>
  <c r="I114" i="6"/>
  <c r="Z110" i="6"/>
  <c r="Y110" i="6"/>
  <c r="X110" i="6"/>
  <c r="W110" i="6"/>
  <c r="V110" i="6"/>
  <c r="U110" i="6"/>
  <c r="T110" i="6"/>
  <c r="S110" i="6"/>
  <c r="AD110" i="6"/>
  <c r="R110" i="6"/>
  <c r="AC110" i="6"/>
  <c r="Q110" i="6"/>
  <c r="AA110" i="6"/>
  <c r="AB110" i="6"/>
  <c r="Z104" i="6"/>
  <c r="Y104" i="6"/>
  <c r="X104" i="6"/>
  <c r="W104" i="6"/>
  <c r="V104" i="6"/>
  <c r="AB104" i="6"/>
  <c r="T104" i="6"/>
  <c r="S104" i="6"/>
  <c r="AD104" i="6"/>
  <c r="R104" i="6"/>
  <c r="AC104" i="6"/>
  <c r="Q104" i="6"/>
  <c r="AA104" i="6"/>
  <c r="I123" i="6"/>
  <c r="I106" i="6"/>
  <c r="I119" i="6"/>
  <c r="I110" i="6"/>
  <c r="I104" i="6"/>
  <c r="AD114" i="6"/>
  <c r="R114" i="6"/>
  <c r="AC114" i="6"/>
  <c r="Q114" i="6"/>
  <c r="AB114" i="6"/>
  <c r="AA114" i="6"/>
  <c r="Z114" i="6"/>
  <c r="Y114" i="6"/>
  <c r="X114" i="6"/>
  <c r="W114" i="6"/>
  <c r="T114" i="6"/>
  <c r="U114" i="6"/>
  <c r="S114" i="6"/>
  <c r="AD123" i="6"/>
  <c r="R123" i="6"/>
  <c r="AC123" i="6"/>
  <c r="Q123" i="6"/>
  <c r="AB123" i="6"/>
  <c r="AA123" i="6"/>
  <c r="Z123" i="6"/>
  <c r="Y123" i="6"/>
  <c r="X123" i="6"/>
  <c r="W123" i="6"/>
  <c r="T123" i="6"/>
  <c r="V123" i="6"/>
  <c r="U123" i="6"/>
  <c r="S123" i="6"/>
  <c r="V106" i="6"/>
  <c r="U106" i="6"/>
  <c r="T106" i="6"/>
  <c r="S106" i="6"/>
  <c r="X106" i="6"/>
  <c r="AD106" i="6"/>
  <c r="R106" i="6"/>
  <c r="AC106" i="6"/>
  <c r="Q106" i="6"/>
  <c r="AB106" i="6"/>
  <c r="AA106" i="6"/>
  <c r="Z106" i="6"/>
  <c r="Y106" i="6"/>
  <c r="W106" i="6"/>
  <c r="Z122" i="6"/>
  <c r="Y122" i="6"/>
  <c r="X122" i="6"/>
  <c r="W122" i="6"/>
  <c r="V122" i="6"/>
  <c r="U122" i="6"/>
  <c r="T122" i="6"/>
  <c r="S122" i="6"/>
  <c r="AD122" i="6"/>
  <c r="R122" i="6"/>
  <c r="AB122" i="6"/>
  <c r="AC122" i="6"/>
  <c r="Q122" i="6"/>
  <c r="AA122" i="6"/>
  <c r="I108" i="6"/>
  <c r="Z113" i="6"/>
  <c r="Y113" i="6"/>
  <c r="X113" i="6"/>
  <c r="W113" i="6"/>
  <c r="V113" i="6"/>
  <c r="U113" i="6"/>
  <c r="T113" i="6"/>
  <c r="S113" i="6"/>
  <c r="AD113" i="6"/>
  <c r="R113" i="6"/>
  <c r="AC113" i="6"/>
  <c r="Q113" i="6"/>
  <c r="AB113" i="6"/>
  <c r="AA113" i="6"/>
  <c r="I121" i="6"/>
  <c r="I115" i="6"/>
  <c r="I109" i="6"/>
  <c r="I117" i="6"/>
  <c r="I113" i="6"/>
  <c r="Z101" i="6"/>
  <c r="Y101" i="6"/>
  <c r="X101" i="6"/>
  <c r="AB101" i="6"/>
  <c r="W101" i="6"/>
  <c r="V101" i="6"/>
  <c r="U101" i="6"/>
  <c r="T101" i="6"/>
  <c r="S101" i="6"/>
  <c r="AD101" i="6"/>
  <c r="AC101" i="6"/>
  <c r="Q101" i="6"/>
  <c r="AA101" i="6"/>
  <c r="AD108" i="6"/>
  <c r="R108" i="6"/>
  <c r="AC108" i="6"/>
  <c r="Q108" i="6"/>
  <c r="T108" i="6"/>
  <c r="AB108" i="6"/>
  <c r="AA108" i="6"/>
  <c r="Z108" i="6"/>
  <c r="Y108" i="6"/>
  <c r="X108" i="6"/>
  <c r="V108" i="6"/>
  <c r="U108" i="6"/>
  <c r="S108" i="6"/>
  <c r="U121" i="6"/>
  <c r="X121" i="6"/>
  <c r="T121" i="6"/>
  <c r="S121" i="6"/>
  <c r="AD121" i="6"/>
  <c r="R121" i="6"/>
  <c r="AC121" i="6"/>
  <c r="Q121" i="6"/>
  <c r="AB121" i="6"/>
  <c r="AA121" i="6"/>
  <c r="Z121" i="6"/>
  <c r="Y121" i="6"/>
  <c r="W121" i="6"/>
  <c r="V115" i="6"/>
  <c r="U115" i="6"/>
  <c r="T115" i="6"/>
  <c r="S115" i="6"/>
  <c r="AD115" i="6"/>
  <c r="R115" i="6"/>
  <c r="AC115" i="6"/>
  <c r="Q115" i="6"/>
  <c r="X115" i="6"/>
  <c r="AB115" i="6"/>
  <c r="AA115" i="6"/>
  <c r="Z115" i="6"/>
  <c r="Y115" i="6"/>
  <c r="W115" i="6"/>
  <c r="U109" i="6"/>
  <c r="T109" i="6"/>
  <c r="S109" i="6"/>
  <c r="AD109" i="6"/>
  <c r="R109" i="6"/>
  <c r="AC109" i="6"/>
  <c r="Q109" i="6"/>
  <c r="AB109" i="6"/>
  <c r="X109" i="6"/>
  <c r="AA109" i="6"/>
  <c r="Z109" i="6"/>
  <c r="Y109" i="6"/>
  <c r="W109" i="6"/>
  <c r="AD117" i="6"/>
  <c r="R117" i="6"/>
  <c r="AC117" i="6"/>
  <c r="Q117" i="6"/>
  <c r="AB117" i="6"/>
  <c r="AA117" i="6"/>
  <c r="Z117" i="6"/>
  <c r="Y117" i="6"/>
  <c r="X117" i="6"/>
  <c r="T117" i="6"/>
  <c r="W117" i="6"/>
  <c r="V117" i="6"/>
  <c r="U117" i="6"/>
  <c r="S117" i="6"/>
  <c r="O15" i="4"/>
  <c r="O16" i="4" s="1"/>
  <c r="O17" i="4" s="1"/>
  <c r="Q17" i="4" s="1"/>
  <c r="O32" i="4"/>
  <c r="O33" i="4" s="1"/>
  <c r="Q33" i="4" s="1"/>
  <c r="O80" i="4"/>
  <c r="O81" i="4" s="1"/>
  <c r="Q81" i="4" s="1"/>
  <c r="O23" i="4"/>
  <c r="O24" i="4" s="1"/>
  <c r="O25" i="4" s="1"/>
  <c r="Q25" i="4" s="1"/>
  <c r="Z141" i="9"/>
  <c r="Y141" i="9"/>
  <c r="X141" i="9"/>
  <c r="W141" i="9"/>
  <c r="V141" i="9"/>
  <c r="U141" i="9"/>
  <c r="S141" i="9"/>
  <c r="AD141" i="9"/>
  <c r="R141" i="9"/>
  <c r="AC141" i="9"/>
  <c r="Q141" i="9"/>
  <c r="AB141" i="9"/>
  <c r="T141" i="9"/>
  <c r="I162" i="9"/>
  <c r="I159" i="9"/>
  <c r="AA144" i="9"/>
  <c r="I144" i="9"/>
  <c r="AA141" i="9"/>
  <c r="I141" i="9"/>
  <c r="I139" i="9"/>
  <c r="AC139" i="9"/>
  <c r="V143" i="9"/>
  <c r="U143" i="9"/>
  <c r="T143" i="9"/>
  <c r="S143" i="9"/>
  <c r="AD143" i="9"/>
  <c r="R143" i="9"/>
  <c r="Q143" i="9"/>
  <c r="Z143" i="9"/>
  <c r="Y143" i="9"/>
  <c r="X143" i="9"/>
  <c r="W143" i="9"/>
  <c r="AB143" i="9"/>
  <c r="V128" i="9"/>
  <c r="U128" i="9"/>
  <c r="T128" i="9"/>
  <c r="S128" i="9"/>
  <c r="AD128" i="9"/>
  <c r="R128" i="9"/>
  <c r="AC128" i="9"/>
  <c r="Q128" i="9"/>
  <c r="Z128" i="9"/>
  <c r="Y128" i="9"/>
  <c r="X128" i="9"/>
  <c r="W128" i="9"/>
  <c r="AB128" i="9"/>
  <c r="V125" i="9"/>
  <c r="U125" i="9"/>
  <c r="T125" i="9"/>
  <c r="S125" i="9"/>
  <c r="AD125" i="9"/>
  <c r="R125" i="9"/>
  <c r="Q125" i="9"/>
  <c r="AA125" i="9"/>
  <c r="Z125" i="9"/>
  <c r="Y125" i="9"/>
  <c r="X125" i="9"/>
  <c r="W125" i="9"/>
  <c r="AB125" i="9"/>
  <c r="V158" i="9"/>
  <c r="U158" i="9"/>
  <c r="T158" i="9"/>
  <c r="S158" i="9"/>
  <c r="AD158" i="9"/>
  <c r="R158" i="9"/>
  <c r="AC158" i="9"/>
  <c r="Q158" i="9"/>
  <c r="AA158" i="9"/>
  <c r="Z158" i="9"/>
  <c r="Y158" i="9"/>
  <c r="X158" i="9"/>
  <c r="W158" i="9"/>
  <c r="AB158" i="9"/>
  <c r="AD151" i="9"/>
  <c r="R151" i="9"/>
  <c r="Q151" i="9"/>
  <c r="AB151" i="9"/>
  <c r="AA151" i="9"/>
  <c r="Z151" i="9"/>
  <c r="Y151" i="9"/>
  <c r="W151" i="9"/>
  <c r="V151" i="9"/>
  <c r="U151" i="9"/>
  <c r="T151" i="9"/>
  <c r="X151" i="9"/>
  <c r="AD139" i="9"/>
  <c r="R139" i="9"/>
  <c r="Q139" i="9"/>
  <c r="AB139" i="9"/>
  <c r="AA139" i="9"/>
  <c r="Z139" i="9"/>
  <c r="Y139" i="9"/>
  <c r="W139" i="9"/>
  <c r="V139" i="9"/>
  <c r="U139" i="9"/>
  <c r="T139" i="9"/>
  <c r="S139" i="9"/>
  <c r="X139" i="9"/>
  <c r="AA143" i="9"/>
  <c r="I143" i="9"/>
  <c r="Z126" i="9"/>
  <c r="Y126" i="9"/>
  <c r="X126" i="9"/>
  <c r="W126" i="9"/>
  <c r="V126" i="9"/>
  <c r="U126" i="9"/>
  <c r="S126" i="9"/>
  <c r="AD126" i="9"/>
  <c r="R126" i="9"/>
  <c r="AC126" i="9"/>
  <c r="Q126" i="9"/>
  <c r="AB126" i="9"/>
  <c r="T126" i="9"/>
  <c r="I163" i="9"/>
  <c r="Z156" i="9"/>
  <c r="Y156" i="9"/>
  <c r="X156" i="9"/>
  <c r="W156" i="9"/>
  <c r="V156" i="9"/>
  <c r="U156" i="9"/>
  <c r="AD156" i="9"/>
  <c r="R156" i="9"/>
  <c r="AC156" i="9"/>
  <c r="Q156" i="9"/>
  <c r="AB156" i="9"/>
  <c r="AA156" i="9"/>
  <c r="T156" i="9"/>
  <c r="Z153" i="9"/>
  <c r="Y153" i="9"/>
  <c r="X153" i="9"/>
  <c r="W153" i="9"/>
  <c r="V153" i="9"/>
  <c r="U153" i="9"/>
  <c r="AD153" i="9"/>
  <c r="R153" i="9"/>
  <c r="AC153" i="9"/>
  <c r="Q153" i="9"/>
  <c r="AB153" i="9"/>
  <c r="AA153" i="9"/>
  <c r="T153" i="9"/>
  <c r="AA137" i="9"/>
  <c r="I137" i="9"/>
  <c r="I142" i="9"/>
  <c r="AC142" i="9"/>
  <c r="I155" i="9"/>
  <c r="I148" i="9"/>
  <c r="AA148" i="9"/>
  <c r="I145" i="9"/>
  <c r="AC145" i="9"/>
  <c r="Z132" i="9"/>
  <c r="Y132" i="9"/>
  <c r="X132" i="9"/>
  <c r="W132" i="9"/>
  <c r="V132" i="9"/>
  <c r="U132" i="9"/>
  <c r="S132" i="9"/>
  <c r="AD132" i="9"/>
  <c r="R132" i="9"/>
  <c r="Q132" i="9"/>
  <c r="AB132" i="9"/>
  <c r="AA132" i="9"/>
  <c r="T132" i="9"/>
  <c r="Z144" i="9"/>
  <c r="Y144" i="9"/>
  <c r="X144" i="9"/>
  <c r="W144" i="9"/>
  <c r="V144" i="9"/>
  <c r="U144" i="9"/>
  <c r="S144" i="9"/>
  <c r="AD144" i="9"/>
  <c r="R144" i="9"/>
  <c r="AC144" i="9"/>
  <c r="Q144" i="9"/>
  <c r="AB144" i="9"/>
  <c r="T144" i="9"/>
  <c r="AA126" i="9"/>
  <c r="I126" i="9"/>
  <c r="H57" i="12" s="1"/>
  <c r="S156" i="9"/>
  <c r="I156" i="9"/>
  <c r="S153" i="9"/>
  <c r="I153" i="9"/>
  <c r="AC132" i="9"/>
  <c r="I132" i="9"/>
  <c r="I151" i="9"/>
  <c r="S151" i="9"/>
  <c r="AD163" i="9"/>
  <c r="R163" i="9"/>
  <c r="AC163" i="9"/>
  <c r="Q163" i="9"/>
  <c r="AB163" i="9"/>
  <c r="AA163" i="9"/>
  <c r="Z163" i="9"/>
  <c r="Y163" i="9"/>
  <c r="W163" i="9"/>
  <c r="V163" i="9"/>
  <c r="U163" i="9"/>
  <c r="T163" i="9"/>
  <c r="S163" i="9"/>
  <c r="X163" i="9"/>
  <c r="V137" i="9"/>
  <c r="U137" i="9"/>
  <c r="T137" i="9"/>
  <c r="S137" i="9"/>
  <c r="AD137" i="9"/>
  <c r="R137" i="9"/>
  <c r="AC137" i="9"/>
  <c r="Q137" i="9"/>
  <c r="Z137" i="9"/>
  <c r="Y137" i="9"/>
  <c r="X137" i="9"/>
  <c r="W137" i="9"/>
  <c r="AB137" i="9"/>
  <c r="AD142" i="9"/>
  <c r="R142" i="9"/>
  <c r="Q142" i="9"/>
  <c r="AB142" i="9"/>
  <c r="AA142" i="9"/>
  <c r="Z142" i="9"/>
  <c r="Y142" i="9"/>
  <c r="W142" i="9"/>
  <c r="V142" i="9"/>
  <c r="U142" i="9"/>
  <c r="T142" i="9"/>
  <c r="S142" i="9"/>
  <c r="X142" i="9"/>
  <c r="V155" i="9"/>
  <c r="U155" i="9"/>
  <c r="T155" i="9"/>
  <c r="S155" i="9"/>
  <c r="AD155" i="9"/>
  <c r="R155" i="9"/>
  <c r="AC155" i="9"/>
  <c r="Q155" i="9"/>
  <c r="AA155" i="9"/>
  <c r="Z155" i="9"/>
  <c r="Y155" i="9"/>
  <c r="X155" i="9"/>
  <c r="W155" i="9"/>
  <c r="AB155" i="9"/>
  <c r="AD148" i="9"/>
  <c r="R148" i="9"/>
  <c r="AC148" i="9"/>
  <c r="Q148" i="9"/>
  <c r="AB148" i="9"/>
  <c r="Z148" i="9"/>
  <c r="Y148" i="9"/>
  <c r="W148" i="9"/>
  <c r="V148" i="9"/>
  <c r="U148" i="9"/>
  <c r="T148" i="9"/>
  <c r="S148" i="9"/>
  <c r="X148" i="9"/>
  <c r="AD145" i="9"/>
  <c r="R145" i="9"/>
  <c r="Q145" i="9"/>
  <c r="AB145" i="9"/>
  <c r="Z145" i="9"/>
  <c r="Y145" i="9"/>
  <c r="W145" i="9"/>
  <c r="V145" i="9"/>
  <c r="U145" i="9"/>
  <c r="T145" i="9"/>
  <c r="S145" i="9"/>
  <c r="X145" i="9"/>
  <c r="AA128" i="9"/>
  <c r="I128" i="9"/>
  <c r="I130" i="9"/>
  <c r="AC130" i="9"/>
  <c r="I127" i="9"/>
  <c r="AA127" i="9"/>
  <c r="I160" i="9"/>
  <c r="I157" i="9"/>
  <c r="Z150" i="9"/>
  <c r="Y150" i="9"/>
  <c r="X150" i="9"/>
  <c r="W150" i="9"/>
  <c r="V150" i="9"/>
  <c r="U150" i="9"/>
  <c r="AD150" i="9"/>
  <c r="R150" i="9"/>
  <c r="AC150" i="9"/>
  <c r="Q150" i="9"/>
  <c r="AB150" i="9"/>
  <c r="T150" i="9"/>
  <c r="I133" i="9"/>
  <c r="AC133" i="9"/>
  <c r="S149" i="9"/>
  <c r="I149" i="9"/>
  <c r="S152" i="9"/>
  <c r="I152" i="9"/>
  <c r="Z138" i="9"/>
  <c r="Y138" i="9"/>
  <c r="X138" i="9"/>
  <c r="W138" i="9"/>
  <c r="V138" i="9"/>
  <c r="U138" i="9"/>
  <c r="S138" i="9"/>
  <c r="AD138" i="9"/>
  <c r="R138" i="9"/>
  <c r="Q138" i="9"/>
  <c r="AB138" i="9"/>
  <c r="T138" i="9"/>
  <c r="I136" i="9"/>
  <c r="AC136" i="9"/>
  <c r="Z162" i="9"/>
  <c r="Y162" i="9"/>
  <c r="X162" i="9"/>
  <c r="W162" i="9"/>
  <c r="V162" i="9"/>
  <c r="U162" i="9"/>
  <c r="S162" i="9"/>
  <c r="AD162" i="9"/>
  <c r="R162" i="9"/>
  <c r="AC162" i="9"/>
  <c r="Q162" i="9"/>
  <c r="AB162" i="9"/>
  <c r="AA162" i="9"/>
  <c r="T162" i="9"/>
  <c r="S150" i="9"/>
  <c r="I150" i="9"/>
  <c r="AC138" i="9"/>
  <c r="I138" i="9"/>
  <c r="I158" i="9"/>
  <c r="AD130" i="9"/>
  <c r="R130" i="9"/>
  <c r="Q130" i="9"/>
  <c r="AB130" i="9"/>
  <c r="Z130" i="9"/>
  <c r="Y130" i="9"/>
  <c r="W130" i="9"/>
  <c r="V130" i="9"/>
  <c r="U130" i="9"/>
  <c r="T130" i="9"/>
  <c r="S130" i="9"/>
  <c r="X130" i="9"/>
  <c r="AD127" i="9"/>
  <c r="R127" i="9"/>
  <c r="AC127" i="9"/>
  <c r="Q127" i="9"/>
  <c r="AB127" i="9"/>
  <c r="Z127" i="9"/>
  <c r="Y127" i="9"/>
  <c r="W127" i="9"/>
  <c r="V127" i="9"/>
  <c r="U127" i="9"/>
  <c r="T127" i="9"/>
  <c r="S127" i="9"/>
  <c r="X127" i="9"/>
  <c r="AD160" i="9"/>
  <c r="R160" i="9"/>
  <c r="AC160" i="9"/>
  <c r="Q160" i="9"/>
  <c r="AB160" i="9"/>
  <c r="AA160" i="9"/>
  <c r="Z160" i="9"/>
  <c r="Y160" i="9"/>
  <c r="W160" i="9"/>
  <c r="V160" i="9"/>
  <c r="U160" i="9"/>
  <c r="T160" i="9"/>
  <c r="S160" i="9"/>
  <c r="X160" i="9"/>
  <c r="AD157" i="9"/>
  <c r="R157" i="9"/>
  <c r="AC157" i="9"/>
  <c r="Q157" i="9"/>
  <c r="AB157" i="9"/>
  <c r="AA157" i="9"/>
  <c r="Z157" i="9"/>
  <c r="Y157" i="9"/>
  <c r="W157" i="9"/>
  <c r="V157" i="9"/>
  <c r="U157" i="9"/>
  <c r="T157" i="9"/>
  <c r="S157" i="9"/>
  <c r="X157" i="9"/>
  <c r="AD133" i="9"/>
  <c r="R133" i="9"/>
  <c r="Q133" i="9"/>
  <c r="AB133" i="9"/>
  <c r="AA133" i="9"/>
  <c r="Z133" i="9"/>
  <c r="Y133" i="9"/>
  <c r="W133" i="9"/>
  <c r="V133" i="9"/>
  <c r="U133" i="9"/>
  <c r="T133" i="9"/>
  <c r="S133" i="9"/>
  <c r="X133" i="9"/>
  <c r="V149" i="9"/>
  <c r="U149" i="9"/>
  <c r="T149" i="9"/>
  <c r="AD149" i="9"/>
  <c r="R149" i="9"/>
  <c r="AC149" i="9"/>
  <c r="Q149" i="9"/>
  <c r="AA149" i="9"/>
  <c r="Z149" i="9"/>
  <c r="Y149" i="9"/>
  <c r="X149" i="9"/>
  <c r="W149" i="9"/>
  <c r="AB149" i="9"/>
  <c r="V152" i="9"/>
  <c r="U152" i="9"/>
  <c r="T152" i="9"/>
  <c r="AD152" i="9"/>
  <c r="R152" i="9"/>
  <c r="AC152" i="9"/>
  <c r="Q152" i="9"/>
  <c r="Z152" i="9"/>
  <c r="Y152" i="9"/>
  <c r="X152" i="9"/>
  <c r="W152" i="9"/>
  <c r="AB152" i="9"/>
  <c r="AD136" i="9"/>
  <c r="R136" i="9"/>
  <c r="Q136" i="9"/>
  <c r="AB136" i="9"/>
  <c r="AA136" i="9"/>
  <c r="Z136" i="9"/>
  <c r="Y136" i="9"/>
  <c r="W136" i="9"/>
  <c r="V136" i="9"/>
  <c r="U136" i="9"/>
  <c r="T136" i="9"/>
  <c r="S136" i="9"/>
  <c r="X136" i="9"/>
  <c r="AC125" i="9"/>
  <c r="I125" i="9"/>
  <c r="H56" i="12" s="1"/>
  <c r="AA134" i="9"/>
  <c r="I134" i="9"/>
  <c r="AC131" i="9"/>
  <c r="I131" i="9"/>
  <c r="I124" i="9"/>
  <c r="H55" i="12" s="1"/>
  <c r="AA124" i="9"/>
  <c r="I161" i="9"/>
  <c r="I154" i="9"/>
  <c r="S154" i="9"/>
  <c r="Z147" i="9"/>
  <c r="Y147" i="9"/>
  <c r="X147" i="9"/>
  <c r="W147" i="9"/>
  <c r="V147" i="9"/>
  <c r="U147" i="9"/>
  <c r="S147" i="9"/>
  <c r="AD147" i="9"/>
  <c r="R147" i="9"/>
  <c r="Q147" i="9"/>
  <c r="AB147" i="9"/>
  <c r="T147" i="9"/>
  <c r="AC140" i="9"/>
  <c r="I140" i="9"/>
  <c r="AA146" i="9"/>
  <c r="I146" i="9"/>
  <c r="Z135" i="9"/>
  <c r="Y135" i="9"/>
  <c r="X135" i="9"/>
  <c r="W135" i="9"/>
  <c r="V135" i="9"/>
  <c r="U135" i="9"/>
  <c r="AD135" i="9"/>
  <c r="R135" i="9"/>
  <c r="Q135" i="9"/>
  <c r="AB135" i="9"/>
  <c r="AA135" i="9"/>
  <c r="T135" i="9"/>
  <c r="Z129" i="9"/>
  <c r="Y129" i="9"/>
  <c r="X129" i="9"/>
  <c r="W129" i="9"/>
  <c r="V129" i="9"/>
  <c r="U129" i="9"/>
  <c r="S129" i="9"/>
  <c r="AD129" i="9"/>
  <c r="R129" i="9"/>
  <c r="AC129" i="9"/>
  <c r="Q129" i="9"/>
  <c r="AB129" i="9"/>
  <c r="T129" i="9"/>
  <c r="AC147" i="9"/>
  <c r="I147" i="9"/>
  <c r="AC135" i="9"/>
  <c r="I135" i="9"/>
  <c r="AA129" i="9"/>
  <c r="I129" i="9"/>
  <c r="Z159" i="9"/>
  <c r="Y159" i="9"/>
  <c r="X159" i="9"/>
  <c r="W159" i="9"/>
  <c r="V159" i="9"/>
  <c r="U159" i="9"/>
  <c r="S159" i="9"/>
  <c r="AD159" i="9"/>
  <c r="R159" i="9"/>
  <c r="AC159" i="9"/>
  <c r="Q159" i="9"/>
  <c r="AB159" i="9"/>
  <c r="AA159" i="9"/>
  <c r="T159" i="9"/>
  <c r="V134" i="9"/>
  <c r="U134" i="9"/>
  <c r="T134" i="9"/>
  <c r="S134" i="9"/>
  <c r="AD134" i="9"/>
  <c r="R134" i="9"/>
  <c r="AC134" i="9"/>
  <c r="Q134" i="9"/>
  <c r="Z134" i="9"/>
  <c r="Y134" i="9"/>
  <c r="X134" i="9"/>
  <c r="W134" i="9"/>
  <c r="AB134" i="9"/>
  <c r="V131" i="9"/>
  <c r="U131" i="9"/>
  <c r="T131" i="9"/>
  <c r="S131" i="9"/>
  <c r="AD131" i="9"/>
  <c r="R131" i="9"/>
  <c r="Q131" i="9"/>
  <c r="AA131" i="9"/>
  <c r="Z131" i="9"/>
  <c r="Y131" i="9"/>
  <c r="X131" i="9"/>
  <c r="W131" i="9"/>
  <c r="AB131" i="9"/>
  <c r="AD124" i="9"/>
  <c r="R124" i="9"/>
  <c r="AC124" i="9"/>
  <c r="Q124" i="9"/>
  <c r="AB124" i="9"/>
  <c r="Z124" i="9"/>
  <c r="Y124" i="9"/>
  <c r="W124" i="9"/>
  <c r="V124" i="9"/>
  <c r="U124" i="9"/>
  <c r="T124" i="9"/>
  <c r="S124" i="9"/>
  <c r="X124" i="9"/>
  <c r="V161" i="9"/>
  <c r="U161" i="9"/>
  <c r="T161" i="9"/>
  <c r="S161" i="9"/>
  <c r="AD161" i="9"/>
  <c r="R161" i="9"/>
  <c r="AC161" i="9"/>
  <c r="Q161" i="9"/>
  <c r="AA161" i="9"/>
  <c r="Z161" i="9"/>
  <c r="Y161" i="9"/>
  <c r="X161" i="9"/>
  <c r="W161" i="9"/>
  <c r="AB161" i="9"/>
  <c r="AD154" i="9"/>
  <c r="R154" i="9"/>
  <c r="AC154" i="9"/>
  <c r="Q154" i="9"/>
  <c r="AB154" i="9"/>
  <c r="AA154" i="9"/>
  <c r="Z154" i="9"/>
  <c r="Y154" i="9"/>
  <c r="W154" i="9"/>
  <c r="V154" i="9"/>
  <c r="U154" i="9"/>
  <c r="T154" i="9"/>
  <c r="X154" i="9"/>
  <c r="V140" i="9"/>
  <c r="U140" i="9"/>
  <c r="T140" i="9"/>
  <c r="S140" i="9"/>
  <c r="AD140" i="9"/>
  <c r="R140" i="9"/>
  <c r="Q140" i="9"/>
  <c r="AA140" i="9"/>
  <c r="Z140" i="9"/>
  <c r="Y140" i="9"/>
  <c r="X140" i="9"/>
  <c r="W140" i="9"/>
  <c r="AB140" i="9"/>
  <c r="V146" i="9"/>
  <c r="U146" i="9"/>
  <c r="T146" i="9"/>
  <c r="S146" i="9"/>
  <c r="AD146" i="9"/>
  <c r="R146" i="9"/>
  <c r="AC146" i="9"/>
  <c r="Q146" i="9"/>
  <c r="Z146" i="9"/>
  <c r="Y146" i="9"/>
  <c r="X146" i="9"/>
  <c r="W146" i="9"/>
  <c r="AB146" i="9"/>
  <c r="I131" i="8"/>
  <c r="I130" i="8"/>
  <c r="AA130" i="8"/>
  <c r="Z162" i="8"/>
  <c r="Y162" i="8"/>
  <c r="X162" i="8"/>
  <c r="W162" i="8"/>
  <c r="V162" i="8"/>
  <c r="T162" i="8"/>
  <c r="S162" i="8"/>
  <c r="AD162" i="8"/>
  <c r="R162" i="8"/>
  <c r="Q162" i="8"/>
  <c r="AB162" i="8"/>
  <c r="AA162" i="8"/>
  <c r="U162" i="8"/>
  <c r="I163" i="8"/>
  <c r="AC163" i="8"/>
  <c r="Z126" i="8"/>
  <c r="X126" i="8"/>
  <c r="W126" i="8"/>
  <c r="V126" i="8"/>
  <c r="T126" i="8"/>
  <c r="S126" i="8"/>
  <c r="AD126" i="8"/>
  <c r="R126" i="8"/>
  <c r="AB126" i="8"/>
  <c r="AC126" i="8"/>
  <c r="Y126" i="8"/>
  <c r="U126" i="8"/>
  <c r="Q126" i="8"/>
  <c r="X138" i="8"/>
  <c r="W138" i="8"/>
  <c r="V138" i="8"/>
  <c r="T138" i="8"/>
  <c r="S138" i="8"/>
  <c r="AD138" i="8"/>
  <c r="R138" i="8"/>
  <c r="AB138" i="8"/>
  <c r="AC138" i="8"/>
  <c r="Y138" i="8"/>
  <c r="U138" i="8"/>
  <c r="Q138" i="8"/>
  <c r="I140" i="8"/>
  <c r="AC140" i="8"/>
  <c r="I128" i="8"/>
  <c r="AC128" i="8"/>
  <c r="Z144" i="8"/>
  <c r="X144" i="8"/>
  <c r="W144" i="8"/>
  <c r="V144" i="8"/>
  <c r="T144" i="8"/>
  <c r="S144" i="8"/>
  <c r="AD144" i="8"/>
  <c r="R144" i="8"/>
  <c r="AB144" i="8"/>
  <c r="AA144" i="8"/>
  <c r="Y144" i="8"/>
  <c r="U144" i="8"/>
  <c r="Q144" i="8"/>
  <c r="Z147" i="8"/>
  <c r="X147" i="8"/>
  <c r="W147" i="8"/>
  <c r="V147" i="8"/>
  <c r="T147" i="8"/>
  <c r="S147" i="8"/>
  <c r="AD147" i="8"/>
  <c r="R147" i="8"/>
  <c r="AB147" i="8"/>
  <c r="Q147" i="8"/>
  <c r="U147" i="8"/>
  <c r="AC147" i="8"/>
  <c r="Y147" i="8"/>
  <c r="Z135" i="8"/>
  <c r="X135" i="8"/>
  <c r="W135" i="8"/>
  <c r="V135" i="8"/>
  <c r="T135" i="8"/>
  <c r="S135" i="8"/>
  <c r="AD135" i="8"/>
  <c r="R135" i="8"/>
  <c r="AB135" i="8"/>
  <c r="AA135" i="8"/>
  <c r="Q135" i="8"/>
  <c r="U135" i="8"/>
  <c r="Y135" i="8"/>
  <c r="I124" i="8"/>
  <c r="H52" i="12" s="1"/>
  <c r="AA124" i="8"/>
  <c r="AC162" i="8"/>
  <c r="I162" i="8"/>
  <c r="AC144" i="8"/>
  <c r="I144" i="8"/>
  <c r="AC135" i="8"/>
  <c r="I135" i="8"/>
  <c r="Z159" i="8"/>
  <c r="X159" i="8"/>
  <c r="W159" i="8"/>
  <c r="V159" i="8"/>
  <c r="T159" i="8"/>
  <c r="AD159" i="8"/>
  <c r="R159" i="8"/>
  <c r="AB159" i="8"/>
  <c r="AA159" i="8"/>
  <c r="Q159" i="8"/>
  <c r="U159" i="8"/>
  <c r="Y159" i="8"/>
  <c r="AA126" i="8"/>
  <c r="I126" i="8"/>
  <c r="H54" i="12" s="1"/>
  <c r="AA138" i="8"/>
  <c r="I138" i="8"/>
  <c r="AA147" i="8"/>
  <c r="I147" i="8"/>
  <c r="AD163" i="8"/>
  <c r="R163" i="8"/>
  <c r="Q163" i="8"/>
  <c r="AB163" i="8"/>
  <c r="AA163" i="8"/>
  <c r="Z163" i="8"/>
  <c r="Y163" i="8"/>
  <c r="X163" i="8"/>
  <c r="W163" i="8"/>
  <c r="V163" i="8"/>
  <c r="U163" i="8"/>
  <c r="T163" i="8"/>
  <c r="S163" i="8"/>
  <c r="V140" i="8"/>
  <c r="T140" i="8"/>
  <c r="S140" i="8"/>
  <c r="AD140" i="8"/>
  <c r="R140" i="8"/>
  <c r="AB140" i="8"/>
  <c r="AA140" i="8"/>
  <c r="Z140" i="8"/>
  <c r="X140" i="8"/>
  <c r="W140" i="8"/>
  <c r="Y140" i="8"/>
  <c r="U140" i="8"/>
  <c r="Q140" i="8"/>
  <c r="V128" i="8"/>
  <c r="T128" i="8"/>
  <c r="S128" i="8"/>
  <c r="AD128" i="8"/>
  <c r="R128" i="8"/>
  <c r="AB128" i="8"/>
  <c r="AA128" i="8"/>
  <c r="Z128" i="8"/>
  <c r="X128" i="8"/>
  <c r="W128" i="8"/>
  <c r="Y128" i="8"/>
  <c r="Q128" i="8"/>
  <c r="U128" i="8"/>
  <c r="AD124" i="8"/>
  <c r="R124" i="8"/>
  <c r="AB124" i="8"/>
  <c r="Z124" i="8"/>
  <c r="X124" i="8"/>
  <c r="W124" i="8"/>
  <c r="V124" i="8"/>
  <c r="T124" i="8"/>
  <c r="S124" i="8"/>
  <c r="AC124" i="8"/>
  <c r="Y124" i="8"/>
  <c r="U124" i="8"/>
  <c r="Q124" i="8"/>
  <c r="I143" i="8"/>
  <c r="AA143" i="8"/>
  <c r="I133" i="8"/>
  <c r="AC133" i="8"/>
  <c r="Z132" i="8"/>
  <c r="X132" i="8"/>
  <c r="W132" i="8"/>
  <c r="V132" i="8"/>
  <c r="T132" i="8"/>
  <c r="S132" i="8"/>
  <c r="AD132" i="8"/>
  <c r="R132" i="8"/>
  <c r="AB132" i="8"/>
  <c r="AA132" i="8"/>
  <c r="Y132" i="8"/>
  <c r="U132" i="8"/>
  <c r="Q132" i="8"/>
  <c r="AC132" i="8"/>
  <c r="I132" i="8"/>
  <c r="I149" i="8"/>
  <c r="AC149" i="8"/>
  <c r="I161" i="8"/>
  <c r="AC161" i="8"/>
  <c r="I152" i="8"/>
  <c r="V152" i="8"/>
  <c r="I136" i="8"/>
  <c r="AC136" i="8"/>
  <c r="AC156" i="8"/>
  <c r="I156" i="8"/>
  <c r="AD133" i="8"/>
  <c r="R133" i="8"/>
  <c r="AB133" i="8"/>
  <c r="AA133" i="8"/>
  <c r="Z133" i="8"/>
  <c r="X133" i="8"/>
  <c r="W133" i="8"/>
  <c r="V133" i="8"/>
  <c r="T133" i="8"/>
  <c r="S133" i="8"/>
  <c r="Y133" i="8"/>
  <c r="U133" i="8"/>
  <c r="Q133" i="8"/>
  <c r="V149" i="8"/>
  <c r="T149" i="8"/>
  <c r="S149" i="8"/>
  <c r="AD149" i="8"/>
  <c r="R149" i="8"/>
  <c r="AB149" i="8"/>
  <c r="AA149" i="8"/>
  <c r="Z149" i="8"/>
  <c r="X149" i="8"/>
  <c r="Y149" i="8"/>
  <c r="U149" i="8"/>
  <c r="Q149" i="8"/>
  <c r="V161" i="8"/>
  <c r="T161" i="8"/>
  <c r="S161" i="8"/>
  <c r="AD161" i="8"/>
  <c r="R161" i="8"/>
  <c r="AB161" i="8"/>
  <c r="Z161" i="8"/>
  <c r="Y161" i="8"/>
  <c r="X161" i="8"/>
  <c r="W161" i="8"/>
  <c r="U161" i="8"/>
  <c r="Q161" i="8"/>
  <c r="T152" i="8"/>
  <c r="S152" i="8"/>
  <c r="AD152" i="8"/>
  <c r="R152" i="8"/>
  <c r="AB152" i="8"/>
  <c r="AA152" i="8"/>
  <c r="Z152" i="8"/>
  <c r="X152" i="8"/>
  <c r="W152" i="8"/>
  <c r="AC152" i="8"/>
  <c r="Q152" i="8"/>
  <c r="Y152" i="8"/>
  <c r="U152" i="8"/>
  <c r="AD157" i="8"/>
  <c r="R157" i="8"/>
  <c r="AB157" i="8"/>
  <c r="Z157" i="8"/>
  <c r="X157" i="8"/>
  <c r="W157" i="8"/>
  <c r="V157" i="8"/>
  <c r="T157" i="8"/>
  <c r="S157" i="8"/>
  <c r="Y157" i="8"/>
  <c r="U157" i="8"/>
  <c r="Q157" i="8"/>
  <c r="AD160" i="8"/>
  <c r="R160" i="8"/>
  <c r="AB160" i="8"/>
  <c r="AA160" i="8"/>
  <c r="Z160" i="8"/>
  <c r="X160" i="8"/>
  <c r="W160" i="8"/>
  <c r="V160" i="8"/>
  <c r="T160" i="8"/>
  <c r="Y160" i="8"/>
  <c r="U160" i="8"/>
  <c r="Q160" i="8"/>
  <c r="AD136" i="8"/>
  <c r="R136" i="8"/>
  <c r="AB136" i="8"/>
  <c r="AA136" i="8"/>
  <c r="Z136" i="8"/>
  <c r="X136" i="8"/>
  <c r="W136" i="8"/>
  <c r="V136" i="8"/>
  <c r="T136" i="8"/>
  <c r="S136" i="8"/>
  <c r="Y136" i="8"/>
  <c r="U136" i="8"/>
  <c r="Q136" i="8"/>
  <c r="V143" i="8"/>
  <c r="T143" i="8"/>
  <c r="S143" i="8"/>
  <c r="AD143" i="8"/>
  <c r="R143" i="8"/>
  <c r="AB143" i="8"/>
  <c r="Z143" i="8"/>
  <c r="X143" i="8"/>
  <c r="W143" i="8"/>
  <c r="AC143" i="8"/>
  <c r="Y143" i="8"/>
  <c r="U143" i="8"/>
  <c r="Q143" i="8"/>
  <c r="I157" i="8"/>
  <c r="AC157" i="8"/>
  <c r="I134" i="8"/>
  <c r="AC134" i="8"/>
  <c r="I137" i="8"/>
  <c r="AA137" i="8"/>
  <c r="I125" i="8"/>
  <c r="H53" i="12" s="1"/>
  <c r="AA125" i="8"/>
  <c r="Z129" i="8"/>
  <c r="X129" i="8"/>
  <c r="W129" i="8"/>
  <c r="V129" i="8"/>
  <c r="T129" i="8"/>
  <c r="S129" i="8"/>
  <c r="AD129" i="8"/>
  <c r="R129" i="8"/>
  <c r="AB129" i="8"/>
  <c r="AA129" i="8"/>
  <c r="Y129" i="8"/>
  <c r="U129" i="8"/>
  <c r="Q129" i="8"/>
  <c r="I145" i="8"/>
  <c r="AC145" i="8"/>
  <c r="I151" i="8"/>
  <c r="AC151" i="8"/>
  <c r="I148" i="8"/>
  <c r="AA148" i="8"/>
  <c r="I154" i="8"/>
  <c r="AC154" i="8"/>
  <c r="I142" i="8"/>
  <c r="AA142" i="8"/>
  <c r="Z156" i="8"/>
  <c r="X156" i="8"/>
  <c r="W156" i="8"/>
  <c r="V156" i="8"/>
  <c r="T156" i="8"/>
  <c r="S156" i="8"/>
  <c r="AD156" i="8"/>
  <c r="R156" i="8"/>
  <c r="AB156" i="8"/>
  <c r="AA156" i="8"/>
  <c r="Y156" i="8"/>
  <c r="U156" i="8"/>
  <c r="Q156" i="8"/>
  <c r="AC129" i="8"/>
  <c r="I129" i="8"/>
  <c r="I160" i="8"/>
  <c r="AC160" i="8"/>
  <c r="I146" i="8"/>
  <c r="AC146" i="8"/>
  <c r="V146" i="8"/>
  <c r="T146" i="8"/>
  <c r="S146" i="8"/>
  <c r="AD146" i="8"/>
  <c r="R146" i="8"/>
  <c r="AB146" i="8"/>
  <c r="Z146" i="8"/>
  <c r="X146" i="8"/>
  <c r="W146" i="8"/>
  <c r="Y146" i="8"/>
  <c r="U146" i="8"/>
  <c r="Q146" i="8"/>
  <c r="V134" i="8"/>
  <c r="T134" i="8"/>
  <c r="AD134" i="8"/>
  <c r="R134" i="8"/>
  <c r="AB134" i="8"/>
  <c r="AA134" i="8"/>
  <c r="Z134" i="8"/>
  <c r="X134" i="8"/>
  <c r="W134" i="8"/>
  <c r="Y134" i="8"/>
  <c r="U134" i="8"/>
  <c r="Q134" i="8"/>
  <c r="V137" i="8"/>
  <c r="T137" i="8"/>
  <c r="S137" i="8"/>
  <c r="AD137" i="8"/>
  <c r="R137" i="8"/>
  <c r="AB137" i="8"/>
  <c r="Z137" i="8"/>
  <c r="X137" i="8"/>
  <c r="W137" i="8"/>
  <c r="Y137" i="8"/>
  <c r="U137" i="8"/>
  <c r="Q137" i="8"/>
  <c r="V125" i="8"/>
  <c r="T125" i="8"/>
  <c r="S125" i="8"/>
  <c r="AD125" i="8"/>
  <c r="R125" i="8"/>
  <c r="AB125" i="8"/>
  <c r="Z125" i="8"/>
  <c r="X125" i="8"/>
  <c r="W125" i="8"/>
  <c r="Y125" i="8"/>
  <c r="U125" i="8"/>
  <c r="Q125" i="8"/>
  <c r="AC125" i="8"/>
  <c r="AD145" i="8"/>
  <c r="R145" i="8"/>
  <c r="AB145" i="8"/>
  <c r="AA145" i="8"/>
  <c r="Z145" i="8"/>
  <c r="X145" i="8"/>
  <c r="W145" i="8"/>
  <c r="V145" i="8"/>
  <c r="T145" i="8"/>
  <c r="S145" i="8"/>
  <c r="Y145" i="8"/>
  <c r="U145" i="8"/>
  <c r="Q145" i="8"/>
  <c r="AD151" i="8"/>
  <c r="R151" i="8"/>
  <c r="AB151" i="8"/>
  <c r="AA151" i="8"/>
  <c r="Z151" i="8"/>
  <c r="X151" i="8"/>
  <c r="W151" i="8"/>
  <c r="V151" i="8"/>
  <c r="T151" i="8"/>
  <c r="S151" i="8"/>
  <c r="Y151" i="8"/>
  <c r="U151" i="8"/>
  <c r="Q151" i="8"/>
  <c r="AD148" i="8"/>
  <c r="R148" i="8"/>
  <c r="AB148" i="8"/>
  <c r="Z148" i="8"/>
  <c r="X148" i="8"/>
  <c r="W148" i="8"/>
  <c r="V148" i="8"/>
  <c r="T148" i="8"/>
  <c r="S148" i="8"/>
  <c r="AC148" i="8"/>
  <c r="Y148" i="8"/>
  <c r="U148" i="8"/>
  <c r="Q148" i="8"/>
  <c r="AD154" i="8"/>
  <c r="R154" i="8"/>
  <c r="AB154" i="8"/>
  <c r="Z154" i="8"/>
  <c r="X154" i="8"/>
  <c r="W154" i="8"/>
  <c r="V154" i="8"/>
  <c r="T154" i="8"/>
  <c r="S154" i="8"/>
  <c r="U154" i="8"/>
  <c r="Q154" i="8"/>
  <c r="Y154" i="8"/>
  <c r="AD142" i="8"/>
  <c r="R142" i="8"/>
  <c r="AB142" i="8"/>
  <c r="Z142" i="8"/>
  <c r="X142" i="8"/>
  <c r="W142" i="8"/>
  <c r="V142" i="8"/>
  <c r="T142" i="8"/>
  <c r="S142" i="8"/>
  <c r="U142" i="8"/>
  <c r="Q142" i="8"/>
  <c r="Y142" i="8"/>
  <c r="AC142" i="8"/>
  <c r="I127" i="8"/>
  <c r="AA127" i="8"/>
  <c r="Z153" i="8"/>
  <c r="X153" i="8"/>
  <c r="W153" i="8"/>
  <c r="V153" i="8"/>
  <c r="T153" i="8"/>
  <c r="S153" i="8"/>
  <c r="AD153" i="8"/>
  <c r="R153" i="8"/>
  <c r="AB153" i="8"/>
  <c r="AC153" i="8"/>
  <c r="Y153" i="8"/>
  <c r="U153" i="8"/>
  <c r="Q153" i="8"/>
  <c r="I158" i="8"/>
  <c r="S158" i="8"/>
  <c r="AA141" i="8"/>
  <c r="I141" i="8"/>
  <c r="AC159" i="8"/>
  <c r="I159" i="8"/>
  <c r="Z150" i="8"/>
  <c r="X150" i="8"/>
  <c r="W150" i="8"/>
  <c r="V150" i="8"/>
  <c r="T150" i="8"/>
  <c r="S150" i="8"/>
  <c r="AD150" i="8"/>
  <c r="R150" i="8"/>
  <c r="AB150" i="8"/>
  <c r="Y150" i="8"/>
  <c r="U150" i="8"/>
  <c r="Q150" i="8"/>
  <c r="Z141" i="8"/>
  <c r="X141" i="8"/>
  <c r="W141" i="8"/>
  <c r="V141" i="8"/>
  <c r="T141" i="8"/>
  <c r="AD141" i="8"/>
  <c r="R141" i="8"/>
  <c r="AB141" i="8"/>
  <c r="AC141" i="8"/>
  <c r="Y141" i="8"/>
  <c r="U141" i="8"/>
  <c r="Q141" i="8"/>
  <c r="I155" i="8"/>
  <c r="AC155" i="8"/>
  <c r="I139" i="8"/>
  <c r="AC139" i="8"/>
  <c r="AC150" i="8"/>
  <c r="I150" i="8"/>
  <c r="AA153" i="8"/>
  <c r="I153" i="8"/>
  <c r="V131" i="8"/>
  <c r="T131" i="8"/>
  <c r="S131" i="8"/>
  <c r="AD131" i="8"/>
  <c r="R131" i="8"/>
  <c r="AB131" i="8"/>
  <c r="AA131" i="8"/>
  <c r="Z131" i="8"/>
  <c r="X131" i="8"/>
  <c r="W131" i="8"/>
  <c r="AC131" i="8"/>
  <c r="Y131" i="8"/>
  <c r="U131" i="8"/>
  <c r="Q131" i="8"/>
  <c r="V155" i="8"/>
  <c r="T155" i="8"/>
  <c r="S155" i="8"/>
  <c r="AD155" i="8"/>
  <c r="R155" i="8"/>
  <c r="AB155" i="8"/>
  <c r="AA155" i="8"/>
  <c r="Z155" i="8"/>
  <c r="X155" i="8"/>
  <c r="W155" i="8"/>
  <c r="Y155" i="8"/>
  <c r="U155" i="8"/>
  <c r="Q155" i="8"/>
  <c r="AD130" i="8"/>
  <c r="R130" i="8"/>
  <c r="AB130" i="8"/>
  <c r="Z130" i="8"/>
  <c r="X130" i="8"/>
  <c r="W130" i="8"/>
  <c r="V130" i="8"/>
  <c r="T130" i="8"/>
  <c r="S130" i="8"/>
  <c r="U130" i="8"/>
  <c r="Q130" i="8"/>
  <c r="Y130" i="8"/>
  <c r="AC130" i="8"/>
  <c r="V158" i="8"/>
  <c r="T158" i="8"/>
  <c r="AD158" i="8"/>
  <c r="R158" i="8"/>
  <c r="AB158" i="8"/>
  <c r="AA158" i="8"/>
  <c r="Z158" i="8"/>
  <c r="X158" i="8"/>
  <c r="W158" i="8"/>
  <c r="AC158" i="8"/>
  <c r="Y158" i="8"/>
  <c r="U158" i="8"/>
  <c r="Q158" i="8"/>
  <c r="AD139" i="8"/>
  <c r="R139" i="8"/>
  <c r="AB139" i="8"/>
  <c r="AA139" i="8"/>
  <c r="Z139" i="8"/>
  <c r="X139" i="8"/>
  <c r="W139" i="8"/>
  <c r="V139" i="8"/>
  <c r="T139" i="8"/>
  <c r="S139" i="8"/>
  <c r="Y139" i="8"/>
  <c r="U139" i="8"/>
  <c r="Q139" i="8"/>
  <c r="AD127" i="8"/>
  <c r="R127" i="8"/>
  <c r="AB127" i="8"/>
  <c r="Z127" i="8"/>
  <c r="X127" i="8"/>
  <c r="W127" i="8"/>
  <c r="V127" i="8"/>
  <c r="T127" i="8"/>
  <c r="S127" i="8"/>
  <c r="AC127" i="8"/>
  <c r="Y127" i="8"/>
  <c r="U127" i="8"/>
  <c r="Q127" i="8"/>
  <c r="I151" i="3"/>
  <c r="R151" i="3"/>
  <c r="I139" i="3"/>
  <c r="AC139" i="3"/>
  <c r="Q147" i="3"/>
  <c r="X147" i="3"/>
  <c r="S147" i="3"/>
  <c r="AD147" i="3"/>
  <c r="Z147" i="3"/>
  <c r="U147" i="3"/>
  <c r="W147" i="3"/>
  <c r="T147" i="3"/>
  <c r="AB147" i="3"/>
  <c r="R147" i="3"/>
  <c r="Y147" i="3"/>
  <c r="AD158" i="3"/>
  <c r="S158" i="3"/>
  <c r="Y158" i="3"/>
  <c r="AB158" i="3"/>
  <c r="V158" i="3"/>
  <c r="W158" i="3"/>
  <c r="Z158" i="3"/>
  <c r="X158" i="3"/>
  <c r="U158" i="3"/>
  <c r="T158" i="3"/>
  <c r="Q158" i="3"/>
  <c r="AD134" i="3"/>
  <c r="Y134" i="3"/>
  <c r="R134" i="3"/>
  <c r="V134" i="3"/>
  <c r="T134" i="3"/>
  <c r="Q134" i="3"/>
  <c r="AB134" i="3"/>
  <c r="U134" i="3"/>
  <c r="W134" i="3"/>
  <c r="Z134" i="3"/>
  <c r="X134" i="3"/>
  <c r="Y157" i="3"/>
  <c r="X157" i="3"/>
  <c r="W157" i="3"/>
  <c r="V157" i="3"/>
  <c r="AD157" i="3"/>
  <c r="S157" i="3"/>
  <c r="U157" i="3"/>
  <c r="Z157" i="3"/>
  <c r="Q157" i="3"/>
  <c r="AB157" i="3"/>
  <c r="T157" i="3"/>
  <c r="D51" i="12"/>
  <c r="AA126" i="3"/>
  <c r="I126" i="3"/>
  <c r="H51" i="12" s="1"/>
  <c r="Z160" i="3"/>
  <c r="T160" i="3"/>
  <c r="AA160" i="3"/>
  <c r="AD160" i="3"/>
  <c r="R160" i="3"/>
  <c r="Q160" i="3"/>
  <c r="AB160" i="3"/>
  <c r="W160" i="3"/>
  <c r="U160" i="3"/>
  <c r="Y160" i="3"/>
  <c r="X160" i="3"/>
  <c r="V160" i="3"/>
  <c r="T163" i="3"/>
  <c r="U163" i="3"/>
  <c r="Y163" i="3"/>
  <c r="X163" i="3"/>
  <c r="W163" i="3"/>
  <c r="V163" i="3"/>
  <c r="S163" i="3"/>
  <c r="AD163" i="3"/>
  <c r="R163" i="3"/>
  <c r="AC163" i="3"/>
  <c r="Q163" i="3"/>
  <c r="AB163" i="3"/>
  <c r="Z163" i="3"/>
  <c r="AA151" i="3"/>
  <c r="U151" i="3"/>
  <c r="T151" i="3"/>
  <c r="AD151" i="3"/>
  <c r="Y151" i="3"/>
  <c r="Q151" i="3"/>
  <c r="AB151" i="3"/>
  <c r="Z151" i="3"/>
  <c r="X151" i="3"/>
  <c r="W151" i="3"/>
  <c r="V151" i="3"/>
  <c r="S151" i="3"/>
  <c r="U139" i="3"/>
  <c r="T139" i="3"/>
  <c r="AD139" i="3"/>
  <c r="R139" i="3"/>
  <c r="Q139" i="3"/>
  <c r="AB139" i="3"/>
  <c r="Z139" i="3"/>
  <c r="X139" i="3"/>
  <c r="Y139" i="3"/>
  <c r="W139" i="3"/>
  <c r="S139" i="3"/>
  <c r="V139" i="3"/>
  <c r="AA127" i="3"/>
  <c r="I127" i="3"/>
  <c r="I148" i="3"/>
  <c r="AA148" i="3"/>
  <c r="I159" i="3"/>
  <c r="AA159" i="3"/>
  <c r="I153" i="3"/>
  <c r="AA153" i="3"/>
  <c r="R154" i="3"/>
  <c r="I154" i="3"/>
  <c r="I157" i="3"/>
  <c r="AA157" i="3"/>
  <c r="I149" i="3"/>
  <c r="AA149" i="3"/>
  <c r="F49" i="12"/>
  <c r="AD124" i="3"/>
  <c r="X124" i="3"/>
  <c r="Q124" i="3"/>
  <c r="AB124" i="3"/>
  <c r="Y124" i="3"/>
  <c r="Z124" i="3"/>
  <c r="W124" i="3"/>
  <c r="V124" i="3"/>
  <c r="T124" i="3"/>
  <c r="R124" i="3"/>
  <c r="S124" i="3"/>
  <c r="AC136" i="3"/>
  <c r="AC161" i="3"/>
  <c r="I161" i="3"/>
  <c r="I137" i="3"/>
  <c r="AA137" i="3"/>
  <c r="D50" i="12"/>
  <c r="I125" i="3"/>
  <c r="H50" i="12" s="1"/>
  <c r="AA125" i="3"/>
  <c r="Z148" i="3"/>
  <c r="X148" i="3"/>
  <c r="W148" i="3"/>
  <c r="AD148" i="3"/>
  <c r="T148" i="3"/>
  <c r="R148" i="3"/>
  <c r="S148" i="3"/>
  <c r="AC148" i="3"/>
  <c r="Y148" i="3"/>
  <c r="Q148" i="3"/>
  <c r="U148" i="3"/>
  <c r="AB148" i="3"/>
  <c r="W159" i="3"/>
  <c r="Y159" i="3"/>
  <c r="X159" i="3"/>
  <c r="Z159" i="3"/>
  <c r="V159" i="3"/>
  <c r="U159" i="3"/>
  <c r="T159" i="3"/>
  <c r="Q159" i="3"/>
  <c r="AC159" i="3"/>
  <c r="AB159" i="3"/>
  <c r="S159" i="3"/>
  <c r="AD159" i="3"/>
  <c r="R159" i="3"/>
  <c r="S153" i="3"/>
  <c r="AD153" i="3"/>
  <c r="R153" i="3"/>
  <c r="Q153" i="3"/>
  <c r="Z153" i="3"/>
  <c r="U153" i="3"/>
  <c r="Y153" i="3"/>
  <c r="X153" i="3"/>
  <c r="V153" i="3"/>
  <c r="W153" i="3"/>
  <c r="AB153" i="3"/>
  <c r="T153" i="3"/>
  <c r="AA154" i="3"/>
  <c r="W154" i="3"/>
  <c r="V154" i="3"/>
  <c r="T154" i="3"/>
  <c r="S154" i="3"/>
  <c r="AD154" i="3"/>
  <c r="U154" i="3"/>
  <c r="Y154" i="3"/>
  <c r="Q154" i="3"/>
  <c r="AB154" i="3"/>
  <c r="Z154" i="3"/>
  <c r="X154" i="3"/>
  <c r="Q126" i="3"/>
  <c r="F51" i="12"/>
  <c r="S126" i="3"/>
  <c r="AD126" i="3"/>
  <c r="R126" i="3"/>
  <c r="AB126" i="3"/>
  <c r="Z126" i="3"/>
  <c r="Y126" i="3"/>
  <c r="X126" i="3"/>
  <c r="U126" i="3"/>
  <c r="T126" i="3"/>
  <c r="W126" i="3"/>
  <c r="V126" i="3"/>
  <c r="D49" i="12"/>
  <c r="I124" i="3"/>
  <c r="H49" i="12" s="1"/>
  <c r="AA124" i="3"/>
  <c r="Z136" i="3"/>
  <c r="U136" i="3"/>
  <c r="X136" i="3"/>
  <c r="W136" i="3"/>
  <c r="V136" i="3"/>
  <c r="T136" i="3"/>
  <c r="AD136" i="3"/>
  <c r="S136" i="3"/>
  <c r="Q136" i="3"/>
  <c r="AB136" i="3"/>
  <c r="Y136" i="3"/>
  <c r="X161" i="3"/>
  <c r="S161" i="3"/>
  <c r="AB161" i="3"/>
  <c r="AA161" i="3"/>
  <c r="U161" i="3"/>
  <c r="Z161" i="3"/>
  <c r="W161" i="3"/>
  <c r="V161" i="3"/>
  <c r="T161" i="3"/>
  <c r="Y161" i="3"/>
  <c r="AD161" i="3"/>
  <c r="R161" i="3"/>
  <c r="Q161" i="3"/>
  <c r="X149" i="3"/>
  <c r="Q149" i="3"/>
  <c r="AB149" i="3"/>
  <c r="Y149" i="3"/>
  <c r="Z149" i="3"/>
  <c r="W149" i="3"/>
  <c r="V149" i="3"/>
  <c r="S149" i="3"/>
  <c r="T149" i="3"/>
  <c r="AD149" i="3"/>
  <c r="R149" i="3"/>
  <c r="AC149" i="3"/>
  <c r="S137" i="3"/>
  <c r="T137" i="3"/>
  <c r="U137" i="3"/>
  <c r="AD137" i="3"/>
  <c r="Y137" i="3"/>
  <c r="AB137" i="3"/>
  <c r="X137" i="3"/>
  <c r="Q137" i="3"/>
  <c r="Z137" i="3"/>
  <c r="W137" i="3"/>
  <c r="V137" i="3"/>
  <c r="X129" i="3"/>
  <c r="T129" i="3"/>
  <c r="V129" i="3"/>
  <c r="U129" i="3"/>
  <c r="AD129" i="3"/>
  <c r="R129" i="3"/>
  <c r="W129" i="3"/>
  <c r="AB129" i="3"/>
  <c r="Z129" i="3"/>
  <c r="Q129" i="3"/>
  <c r="Y129" i="3"/>
  <c r="S129" i="3"/>
  <c r="W127" i="3"/>
  <c r="V127" i="3"/>
  <c r="S127" i="3"/>
  <c r="U127" i="3"/>
  <c r="AD127" i="3"/>
  <c r="T127" i="3"/>
  <c r="R127" i="3"/>
  <c r="Q127" i="3"/>
  <c r="X127" i="3"/>
  <c r="AB127" i="3"/>
  <c r="Z127" i="3"/>
  <c r="Y127" i="3"/>
  <c r="AC128" i="3"/>
  <c r="F50" i="12"/>
  <c r="R125" i="3"/>
  <c r="AB125" i="3"/>
  <c r="Q125" i="3"/>
  <c r="Z125" i="3"/>
  <c r="Y125" i="3"/>
  <c r="AD125" i="3"/>
  <c r="W125" i="3"/>
  <c r="X125" i="3"/>
  <c r="V125" i="3"/>
  <c r="S125" i="3"/>
  <c r="U125" i="3"/>
  <c r="T125" i="3"/>
  <c r="AC145" i="3"/>
  <c r="I145" i="3"/>
  <c r="I162" i="3"/>
  <c r="R162" i="3"/>
  <c r="I140" i="3"/>
  <c r="AC140" i="3"/>
  <c r="AA147" i="3"/>
  <c r="I147" i="3"/>
  <c r="AA141" i="3"/>
  <c r="I141" i="3"/>
  <c r="U145" i="3"/>
  <c r="T145" i="3"/>
  <c r="Z145" i="3"/>
  <c r="S145" i="3"/>
  <c r="Y145" i="3"/>
  <c r="X145" i="3"/>
  <c r="V145" i="3"/>
  <c r="W145" i="3"/>
  <c r="AD145" i="3"/>
  <c r="R145" i="3"/>
  <c r="Q145" i="3"/>
  <c r="AB145" i="3"/>
  <c r="AB135" i="3"/>
  <c r="W135" i="3"/>
  <c r="Z135" i="3"/>
  <c r="T135" i="3"/>
  <c r="Y135" i="3"/>
  <c r="X135" i="3"/>
  <c r="V135" i="3"/>
  <c r="U135" i="3"/>
  <c r="S135" i="3"/>
  <c r="AD135" i="3"/>
  <c r="Q135" i="3"/>
  <c r="R135" i="3"/>
  <c r="V162" i="3"/>
  <c r="Q162" i="3"/>
  <c r="AC162" i="3"/>
  <c r="AD162" i="3"/>
  <c r="Z162" i="3"/>
  <c r="AB162" i="3"/>
  <c r="AA162" i="3"/>
  <c r="W162" i="3"/>
  <c r="Y162" i="3"/>
  <c r="T162" i="3"/>
  <c r="X162" i="3"/>
  <c r="U162" i="3"/>
  <c r="S162" i="3"/>
  <c r="I150" i="3"/>
  <c r="U150" i="3"/>
  <c r="AD140" i="3"/>
  <c r="R140" i="3"/>
  <c r="S140" i="3"/>
  <c r="X140" i="3"/>
  <c r="AB140" i="3"/>
  <c r="Y140" i="3"/>
  <c r="Z140" i="3"/>
  <c r="W140" i="3"/>
  <c r="V140" i="3"/>
  <c r="T140" i="3"/>
  <c r="U140" i="3"/>
  <c r="Q140" i="3"/>
  <c r="AD133" i="3"/>
  <c r="U133" i="3"/>
  <c r="Y133" i="3"/>
  <c r="Q133" i="3"/>
  <c r="AB133" i="3"/>
  <c r="Z133" i="3"/>
  <c r="X133" i="3"/>
  <c r="W133" i="3"/>
  <c r="V133" i="3"/>
  <c r="T133" i="3"/>
  <c r="Z130" i="3"/>
  <c r="U130" i="3"/>
  <c r="R130" i="3"/>
  <c r="Q130" i="3"/>
  <c r="AB130" i="3"/>
  <c r="Y130" i="3"/>
  <c r="S130" i="3"/>
  <c r="X130" i="3"/>
  <c r="W130" i="3"/>
  <c r="V130" i="3"/>
  <c r="T130" i="3"/>
  <c r="AD130" i="3"/>
  <c r="AB141" i="3"/>
  <c r="X141" i="3"/>
  <c r="V141" i="3"/>
  <c r="W141" i="3"/>
  <c r="U141" i="3"/>
  <c r="R141" i="3"/>
  <c r="T141" i="3"/>
  <c r="S141" i="3"/>
  <c r="AD141" i="3"/>
  <c r="Q141" i="3"/>
  <c r="Y141" i="3"/>
  <c r="Z141" i="3"/>
  <c r="AD128" i="3"/>
  <c r="U128" i="3"/>
  <c r="T128" i="3"/>
  <c r="R128" i="3"/>
  <c r="Q128" i="3"/>
  <c r="S128" i="3"/>
  <c r="AB128" i="3"/>
  <c r="Y128" i="3"/>
  <c r="Z128" i="3"/>
  <c r="V128" i="3"/>
  <c r="X128" i="3"/>
  <c r="W128" i="3"/>
  <c r="AC146" i="3"/>
  <c r="I146" i="3"/>
  <c r="I163" i="3"/>
  <c r="AA163" i="3"/>
  <c r="I156" i="3"/>
  <c r="R156" i="3"/>
  <c r="AC144" i="3"/>
  <c r="I144" i="3"/>
  <c r="I152" i="3"/>
  <c r="AA152" i="3"/>
  <c r="I155" i="3"/>
  <c r="AA155" i="3"/>
  <c r="I143" i="3"/>
  <c r="AA143" i="3"/>
  <c r="V131" i="3"/>
  <c r="Y131" i="3"/>
  <c r="U131" i="3"/>
  <c r="T131" i="3"/>
  <c r="R131" i="3"/>
  <c r="AB131" i="3"/>
  <c r="Q131" i="3"/>
  <c r="AD131" i="3"/>
  <c r="Z131" i="3"/>
  <c r="X131" i="3"/>
  <c r="W131" i="3"/>
  <c r="S131" i="3"/>
  <c r="I142" i="3"/>
  <c r="AA142" i="3"/>
  <c r="Q150" i="3"/>
  <c r="R150" i="3"/>
  <c r="T150" i="3"/>
  <c r="W150" i="3"/>
  <c r="S150" i="3"/>
  <c r="AD150" i="3"/>
  <c r="AB150" i="3"/>
  <c r="X150" i="3"/>
  <c r="AA150" i="3"/>
  <c r="Z150" i="3"/>
  <c r="V150" i="3"/>
  <c r="I138" i="3"/>
  <c r="AA138" i="3"/>
  <c r="X143" i="3"/>
  <c r="S143" i="3"/>
  <c r="AD143" i="3"/>
  <c r="V143" i="3"/>
  <c r="Y143" i="3"/>
  <c r="R143" i="3"/>
  <c r="U143" i="3"/>
  <c r="T143" i="3"/>
  <c r="Q143" i="3"/>
  <c r="W143" i="3"/>
  <c r="AB143" i="3"/>
  <c r="Z143" i="3"/>
  <c r="Z142" i="3"/>
  <c r="AB142" i="3"/>
  <c r="V142" i="3"/>
  <c r="Y142" i="3"/>
  <c r="X142" i="3"/>
  <c r="W142" i="3"/>
  <c r="Q142" i="3"/>
  <c r="T142" i="3"/>
  <c r="U142" i="3"/>
  <c r="AD142" i="3"/>
  <c r="S142" i="3"/>
  <c r="R142" i="3"/>
  <c r="AD146" i="3"/>
  <c r="Y146" i="3"/>
  <c r="S146" i="3"/>
  <c r="R146" i="3"/>
  <c r="X146" i="3"/>
  <c r="AB146" i="3"/>
  <c r="Z146" i="3"/>
  <c r="Q146" i="3"/>
  <c r="W146" i="3"/>
  <c r="V146" i="3"/>
  <c r="U146" i="3"/>
  <c r="T146" i="3"/>
  <c r="V138" i="3"/>
  <c r="W138" i="3"/>
  <c r="Q138" i="3"/>
  <c r="X138" i="3"/>
  <c r="U138" i="3"/>
  <c r="T138" i="3"/>
  <c r="S138" i="3"/>
  <c r="AD138" i="3"/>
  <c r="AB138" i="3"/>
  <c r="Z138" i="3"/>
  <c r="Y138" i="3"/>
  <c r="W156" i="3"/>
  <c r="AC156" i="3"/>
  <c r="V156" i="3"/>
  <c r="Q156" i="3"/>
  <c r="S156" i="3"/>
  <c r="AD156" i="3"/>
  <c r="Y156" i="3"/>
  <c r="AB156" i="3"/>
  <c r="Z156" i="3"/>
  <c r="X156" i="3"/>
  <c r="T156" i="3"/>
  <c r="U156" i="3"/>
  <c r="V144" i="3"/>
  <c r="Q144" i="3"/>
  <c r="W144" i="3"/>
  <c r="T144" i="3"/>
  <c r="S144" i="3"/>
  <c r="AD144" i="3"/>
  <c r="AB144" i="3"/>
  <c r="R144" i="3"/>
  <c r="Z144" i="3"/>
  <c r="Y144" i="3"/>
  <c r="X144" i="3"/>
  <c r="U144" i="3"/>
  <c r="V132" i="3"/>
  <c r="W132" i="3"/>
  <c r="Q132" i="3"/>
  <c r="Y132" i="3"/>
  <c r="X132" i="3"/>
  <c r="U132" i="3"/>
  <c r="S132" i="3"/>
  <c r="T132" i="3"/>
  <c r="AD132" i="3"/>
  <c r="AB132" i="3"/>
  <c r="Z132" i="3"/>
  <c r="Y152" i="3"/>
  <c r="S152" i="3"/>
  <c r="R152" i="3"/>
  <c r="AD152" i="3"/>
  <c r="Z152" i="3"/>
  <c r="T152" i="3"/>
  <c r="X152" i="3"/>
  <c r="W152" i="3"/>
  <c r="V152" i="3"/>
  <c r="U152" i="3"/>
  <c r="AC152" i="3"/>
  <c r="AB152" i="3"/>
  <c r="Q152" i="3"/>
  <c r="X155" i="3"/>
  <c r="AC155" i="3"/>
  <c r="Q155" i="3"/>
  <c r="Z155" i="3"/>
  <c r="S155" i="3"/>
  <c r="AB155" i="3"/>
  <c r="W155" i="3"/>
  <c r="Y155" i="3"/>
  <c r="T155" i="3"/>
  <c r="V155" i="3"/>
  <c r="AD155" i="3"/>
  <c r="U155" i="3"/>
  <c r="R155" i="3"/>
  <c r="R158" i="3"/>
  <c r="I158" i="3"/>
  <c r="S160" i="3"/>
  <c r="I160" i="3"/>
  <c r="I136" i="3"/>
  <c r="S135" i="9" l="1"/>
  <c r="AB126" i="11"/>
  <c r="AA138" i="9"/>
  <c r="AA145" i="9"/>
  <c r="AA146" i="8"/>
  <c r="W109" i="7"/>
  <c r="AC143" i="9"/>
  <c r="Z134" i="11"/>
  <c r="Y129" i="11"/>
  <c r="AB133" i="11"/>
  <c r="W131" i="11"/>
  <c r="AA128" i="11"/>
  <c r="AB137" i="11"/>
  <c r="W125" i="11"/>
  <c r="AA132" i="11"/>
  <c r="AC124" i="11"/>
  <c r="E147" i="10"/>
  <c r="E133" i="10"/>
  <c r="E125" i="10"/>
  <c r="E135" i="10"/>
  <c r="E142" i="10"/>
  <c r="E140" i="10"/>
  <c r="E143" i="10"/>
  <c r="E132" i="10"/>
  <c r="E130" i="10"/>
  <c r="E128" i="10"/>
  <c r="E126" i="10"/>
  <c r="E131" i="10"/>
  <c r="E138" i="10"/>
  <c r="E139" i="10"/>
  <c r="E145" i="10"/>
  <c r="E146" i="10"/>
  <c r="E137" i="10"/>
  <c r="E127" i="10"/>
  <c r="E134" i="10"/>
  <c r="E141" i="10"/>
  <c r="E136" i="10"/>
  <c r="E124" i="10"/>
  <c r="E129" i="10"/>
  <c r="E144" i="10"/>
  <c r="AD101" i="7"/>
  <c r="U106" i="7"/>
  <c r="AA147" i="9"/>
  <c r="AA152" i="9"/>
  <c r="AA150" i="9"/>
  <c r="AC151" i="9"/>
  <c r="AA130" i="9"/>
  <c r="AA157" i="8"/>
  <c r="AA161" i="8"/>
  <c r="W149" i="8"/>
  <c r="Z138" i="8"/>
  <c r="S141" i="8"/>
  <c r="AA154" i="8"/>
  <c r="S134" i="8"/>
  <c r="S160" i="8"/>
  <c r="AA150" i="8"/>
  <c r="AC137" i="8"/>
  <c r="S159" i="8"/>
  <c r="Y150" i="3"/>
  <c r="R137" i="3"/>
  <c r="AC160" i="3"/>
  <c r="U149" i="3"/>
  <c r="AC153" i="3"/>
  <c r="AC157" i="3"/>
  <c r="AA158" i="3"/>
  <c r="V147" i="3"/>
  <c r="R157" i="3"/>
  <c r="AC150" i="3"/>
  <c r="R136" i="3"/>
  <c r="AC154" i="3"/>
  <c r="AA156" i="3"/>
  <c r="AC151" i="3"/>
  <c r="R138" i="3"/>
  <c r="V148" i="3"/>
  <c r="U124" i="3"/>
  <c r="AC158" i="3"/>
  <c r="AA128" i="3"/>
  <c r="T100" i="6"/>
  <c r="X100" i="7"/>
  <c r="AB100" i="5"/>
  <c r="U101" i="5"/>
  <c r="Q100" i="6"/>
  <c r="I133" i="3"/>
  <c r="S133" i="3"/>
  <c r="AC135" i="3"/>
  <c r="I135" i="3"/>
  <c r="AC131" i="3"/>
  <c r="I131" i="3"/>
  <c r="I132" i="3"/>
  <c r="I134" i="3"/>
  <c r="AA130" i="3"/>
  <c r="AC137" i="3"/>
  <c r="AC124" i="3"/>
  <c r="AC125" i="3"/>
  <c r="AA145" i="3"/>
  <c r="AA133" i="3"/>
  <c r="AA146" i="3"/>
  <c r="AC147" i="3"/>
  <c r="AC141" i="3"/>
  <c r="AC142" i="3"/>
  <c r="AC126" i="3"/>
  <c r="AC138" i="3"/>
  <c r="AA139" i="3"/>
  <c r="AA135" i="3"/>
  <c r="AA144" i="3"/>
  <c r="AC127" i="3"/>
  <c r="AA140" i="3"/>
  <c r="AC143" i="3"/>
  <c r="AA136" i="3"/>
  <c r="I129" i="3"/>
  <c r="I130" i="3"/>
  <c r="I128" i="3"/>
  <c r="AA132" i="3"/>
  <c r="E103" i="4"/>
  <c r="F131" i="10" l="1"/>
  <c r="G131" i="10"/>
  <c r="P131" i="10" s="1"/>
  <c r="C131" i="10"/>
  <c r="G129" i="10"/>
  <c r="P129" i="10" s="1"/>
  <c r="F129" i="10"/>
  <c r="C129" i="10"/>
  <c r="C126" i="10"/>
  <c r="G126" i="10"/>
  <c r="P126" i="10" s="1"/>
  <c r="F126" i="10"/>
  <c r="E72" i="12" s="1"/>
  <c r="G147" i="10"/>
  <c r="P147" i="10" s="1"/>
  <c r="C147" i="10"/>
  <c r="F147" i="10"/>
  <c r="G70" i="12"/>
  <c r="G124" i="10"/>
  <c r="F124" i="10"/>
  <c r="E70" i="12" s="1"/>
  <c r="G128" i="10"/>
  <c r="P128" i="10" s="1"/>
  <c r="C128" i="10"/>
  <c r="F128" i="10"/>
  <c r="G136" i="10"/>
  <c r="P136" i="10" s="1"/>
  <c r="F136" i="10"/>
  <c r="C136" i="10"/>
  <c r="C130" i="10"/>
  <c r="G130" i="10"/>
  <c r="P130" i="10" s="1"/>
  <c r="F130" i="10"/>
  <c r="G141" i="10"/>
  <c r="P141" i="10" s="1"/>
  <c r="F141" i="10"/>
  <c r="C141" i="10"/>
  <c r="G132" i="10"/>
  <c r="P132" i="10" s="1"/>
  <c r="F132" i="10"/>
  <c r="C132" i="10"/>
  <c r="G144" i="10"/>
  <c r="P144" i="10" s="1"/>
  <c r="F144" i="10"/>
  <c r="C144" i="10"/>
  <c r="C134" i="10"/>
  <c r="F134" i="10"/>
  <c r="G134" i="10"/>
  <c r="P134" i="10" s="1"/>
  <c r="F143" i="10"/>
  <c r="G143" i="10"/>
  <c r="P143" i="10" s="1"/>
  <c r="C143" i="10"/>
  <c r="G127" i="10"/>
  <c r="P127" i="10" s="1"/>
  <c r="F127" i="10"/>
  <c r="C127" i="10"/>
  <c r="F140" i="10"/>
  <c r="G140" i="10"/>
  <c r="P140" i="10" s="1"/>
  <c r="C140" i="10"/>
  <c r="C137" i="10"/>
  <c r="F137" i="10"/>
  <c r="G137" i="10"/>
  <c r="P137" i="10" s="1"/>
  <c r="C142" i="10"/>
  <c r="G142" i="10"/>
  <c r="P142" i="10" s="1"/>
  <c r="F142" i="10"/>
  <c r="C146" i="10"/>
  <c r="G146" i="10"/>
  <c r="P146" i="10" s="1"/>
  <c r="F146" i="10"/>
  <c r="G135" i="10"/>
  <c r="P135" i="10" s="1"/>
  <c r="C135" i="10"/>
  <c r="F135" i="10"/>
  <c r="C145" i="10"/>
  <c r="F145" i="10"/>
  <c r="G145" i="10"/>
  <c r="P145" i="10" s="1"/>
  <c r="F125" i="10"/>
  <c r="E71" i="12" s="1"/>
  <c r="C125" i="10"/>
  <c r="G125" i="10"/>
  <c r="C138" i="10"/>
  <c r="G138" i="10"/>
  <c r="P138" i="10" s="1"/>
  <c r="F138" i="10"/>
  <c r="C124" i="10"/>
  <c r="D70" i="12" s="1"/>
  <c r="G139" i="10"/>
  <c r="P139" i="10" s="1"/>
  <c r="F139" i="10"/>
  <c r="C139" i="10"/>
  <c r="G133" i="10"/>
  <c r="P133" i="10" s="1"/>
  <c r="C133" i="10"/>
  <c r="F133" i="10"/>
  <c r="G103" i="4"/>
  <c r="P103" i="4" s="1"/>
  <c r="F103" i="4"/>
  <c r="C103" i="4"/>
  <c r="G72" i="12"/>
  <c r="G71" i="12"/>
  <c r="AC132" i="3"/>
  <c r="R132" i="3"/>
  <c r="AC133" i="3"/>
  <c r="R133" i="3"/>
  <c r="AC134" i="3"/>
  <c r="S134" i="3"/>
  <c r="E119" i="4"/>
  <c r="E107" i="4"/>
  <c r="E101" i="4"/>
  <c r="E102" i="4"/>
  <c r="E112" i="4"/>
  <c r="E118" i="4"/>
  <c r="E123" i="4"/>
  <c r="E106" i="4"/>
  <c r="E111" i="4"/>
  <c r="E117" i="4"/>
  <c r="E113" i="4"/>
  <c r="E122" i="4"/>
  <c r="E105" i="4"/>
  <c r="E110" i="4"/>
  <c r="E114" i="4"/>
  <c r="E121" i="4"/>
  <c r="E116" i="4"/>
  <c r="E109" i="4"/>
  <c r="E104" i="4"/>
  <c r="E120" i="4"/>
  <c r="E115" i="4"/>
  <c r="E108" i="4"/>
  <c r="E100" i="4"/>
  <c r="AC130" i="3"/>
  <c r="AA134" i="3"/>
  <c r="AA131" i="3"/>
  <c r="AC129" i="3"/>
  <c r="AA129" i="3"/>
  <c r="F71" i="2"/>
  <c r="F72" i="2"/>
  <c r="F73" i="2"/>
  <c r="AB125" i="10" l="1"/>
  <c r="P125" i="10"/>
  <c r="D125" i="10" s="1"/>
  <c r="Z125" i="10" s="1"/>
  <c r="R124" i="10"/>
  <c r="P124" i="10"/>
  <c r="D124" i="10" s="1"/>
  <c r="I128" i="10"/>
  <c r="Q124" i="10"/>
  <c r="I137" i="10"/>
  <c r="W124" i="10"/>
  <c r="X124" i="10"/>
  <c r="AD124" i="10"/>
  <c r="Y124" i="10"/>
  <c r="S124" i="10"/>
  <c r="F70" i="12"/>
  <c r="T124" i="10"/>
  <c r="V124" i="10"/>
  <c r="AB124" i="10"/>
  <c r="U124" i="10"/>
  <c r="AA124" i="10"/>
  <c r="I144" i="10"/>
  <c r="G108" i="4"/>
  <c r="P108" i="4" s="1"/>
  <c r="F108" i="4"/>
  <c r="C108" i="4"/>
  <c r="G117" i="4"/>
  <c r="P117" i="4" s="1"/>
  <c r="F117" i="4"/>
  <c r="C117" i="4"/>
  <c r="G111" i="4"/>
  <c r="P111" i="4" s="1"/>
  <c r="C111" i="4"/>
  <c r="F111" i="4"/>
  <c r="G120" i="4"/>
  <c r="P120" i="4" s="1"/>
  <c r="F120" i="4"/>
  <c r="C120" i="4"/>
  <c r="C106" i="4"/>
  <c r="G106" i="4"/>
  <c r="P106" i="4" s="1"/>
  <c r="F106" i="4"/>
  <c r="G104" i="4"/>
  <c r="P104" i="4" s="1"/>
  <c r="C104" i="4"/>
  <c r="F104" i="4"/>
  <c r="G123" i="4"/>
  <c r="P123" i="4" s="1"/>
  <c r="C123" i="4"/>
  <c r="F123" i="4"/>
  <c r="G109" i="4"/>
  <c r="P109" i="4" s="1"/>
  <c r="C109" i="4"/>
  <c r="F109" i="4"/>
  <c r="C118" i="4"/>
  <c r="G118" i="4"/>
  <c r="P118" i="4" s="1"/>
  <c r="F118" i="4"/>
  <c r="G115" i="4"/>
  <c r="P115" i="4" s="1"/>
  <c r="F115" i="4"/>
  <c r="C115" i="4"/>
  <c r="F116" i="4"/>
  <c r="G116" i="4"/>
  <c r="P116" i="4" s="1"/>
  <c r="C116" i="4"/>
  <c r="G112" i="4"/>
  <c r="P112" i="4" s="1"/>
  <c r="F112" i="4"/>
  <c r="C112" i="4"/>
  <c r="G58" i="12"/>
  <c r="G100" i="4"/>
  <c r="P100" i="4" s="1"/>
  <c r="F100" i="4"/>
  <c r="E58" i="12" s="1"/>
  <c r="C121" i="4"/>
  <c r="F121" i="4"/>
  <c r="G121" i="4"/>
  <c r="P121" i="4" s="1"/>
  <c r="C102" i="4"/>
  <c r="D60" i="12" s="1"/>
  <c r="G102" i="4"/>
  <c r="P102" i="4" s="1"/>
  <c r="F102" i="4"/>
  <c r="E60" i="12" s="1"/>
  <c r="C114" i="4"/>
  <c r="G114" i="4"/>
  <c r="P114" i="4" s="1"/>
  <c r="F114" i="4"/>
  <c r="G59" i="12"/>
  <c r="F101" i="4"/>
  <c r="E59" i="12" s="1"/>
  <c r="C101" i="4"/>
  <c r="D59" i="12" s="1"/>
  <c r="G101" i="4"/>
  <c r="P101" i="4" s="1"/>
  <c r="F107" i="4"/>
  <c r="G107" i="4"/>
  <c r="P107" i="4" s="1"/>
  <c r="C107" i="4"/>
  <c r="C113" i="4"/>
  <c r="F113" i="4"/>
  <c r="G113" i="4"/>
  <c r="P113" i="4" s="1"/>
  <c r="F119" i="4"/>
  <c r="G119" i="4"/>
  <c r="P119" i="4" s="1"/>
  <c r="C119" i="4"/>
  <c r="F110" i="4"/>
  <c r="C110" i="4"/>
  <c r="G110" i="4"/>
  <c r="P110" i="4" s="1"/>
  <c r="G105" i="4"/>
  <c r="P105" i="4" s="1"/>
  <c r="F105" i="4"/>
  <c r="C105" i="4"/>
  <c r="C122" i="4"/>
  <c r="I123" i="4" s="1"/>
  <c r="G122" i="4"/>
  <c r="P122" i="4" s="1"/>
  <c r="F122" i="4"/>
  <c r="I124" i="10"/>
  <c r="H70" i="12" s="1"/>
  <c r="I131" i="10"/>
  <c r="I147" i="10"/>
  <c r="AC124" i="10"/>
  <c r="I134" i="10"/>
  <c r="I141" i="10"/>
  <c r="Y143" i="10"/>
  <c r="AC143" i="10"/>
  <c r="U143" i="10"/>
  <c r="AA143" i="10"/>
  <c r="V143" i="10"/>
  <c r="R143" i="10"/>
  <c r="Z143" i="10"/>
  <c r="W143" i="10"/>
  <c r="T143" i="10"/>
  <c r="S143" i="10"/>
  <c r="AB143" i="10"/>
  <c r="X143" i="10"/>
  <c r="AD143" i="10"/>
  <c r="Q143" i="10"/>
  <c r="Y130" i="10"/>
  <c r="S130" i="10"/>
  <c r="V130" i="10"/>
  <c r="AA130" i="10"/>
  <c r="AD130" i="10"/>
  <c r="T130" i="10"/>
  <c r="AB130" i="10"/>
  <c r="Q130" i="10"/>
  <c r="X130" i="10"/>
  <c r="U130" i="10"/>
  <c r="R130" i="10"/>
  <c r="AC130" i="10"/>
  <c r="R127" i="10"/>
  <c r="W127" i="10"/>
  <c r="T127" i="10"/>
  <c r="AA127" i="10"/>
  <c r="AB127" i="10"/>
  <c r="X127" i="10"/>
  <c r="U127" i="10"/>
  <c r="Q127" i="10"/>
  <c r="AC127" i="10"/>
  <c r="AD127" i="10"/>
  <c r="Y127" i="10"/>
  <c r="V127" i="10"/>
  <c r="S127" i="10"/>
  <c r="AB131" i="10"/>
  <c r="R131" i="10"/>
  <c r="Q131" i="10"/>
  <c r="AD131" i="10"/>
  <c r="T131" i="10"/>
  <c r="AA131" i="10"/>
  <c r="U131" i="10"/>
  <c r="X131" i="10"/>
  <c r="AC131" i="10"/>
  <c r="V131" i="10"/>
  <c r="Y131" i="10"/>
  <c r="I136" i="10"/>
  <c r="I143" i="10"/>
  <c r="I130" i="10"/>
  <c r="I127" i="10"/>
  <c r="S126" i="10"/>
  <c r="AC126" i="10"/>
  <c r="X126" i="10"/>
  <c r="U126" i="10"/>
  <c r="AB126" i="10"/>
  <c r="Q126" i="10"/>
  <c r="T126" i="10"/>
  <c r="R126" i="10"/>
  <c r="Y126" i="10"/>
  <c r="F72" i="12"/>
  <c r="AD126" i="10"/>
  <c r="V126" i="10"/>
  <c r="AA126" i="10"/>
  <c r="AB141" i="10"/>
  <c r="Y141" i="10"/>
  <c r="U141" i="10"/>
  <c r="Z141" i="10"/>
  <c r="T141" i="10"/>
  <c r="AC141" i="10"/>
  <c r="V141" i="10"/>
  <c r="S141" i="10"/>
  <c r="AD141" i="10"/>
  <c r="AA141" i="10"/>
  <c r="X141" i="10"/>
  <c r="W141" i="10"/>
  <c r="R141" i="10"/>
  <c r="Q141" i="10"/>
  <c r="S140" i="10"/>
  <c r="W140" i="10"/>
  <c r="Q140" i="10"/>
  <c r="AB140" i="10"/>
  <c r="AD140" i="10"/>
  <c r="AA140" i="10"/>
  <c r="X140" i="10"/>
  <c r="Z140" i="10"/>
  <c r="U140" i="10"/>
  <c r="T140" i="10"/>
  <c r="Y140" i="10"/>
  <c r="AC140" i="10"/>
  <c r="R140" i="10"/>
  <c r="V140" i="10"/>
  <c r="U145" i="10"/>
  <c r="Y145" i="10"/>
  <c r="AD145" i="10"/>
  <c r="T145" i="10"/>
  <c r="AB145" i="10"/>
  <c r="AC145" i="10"/>
  <c r="Z145" i="10"/>
  <c r="W145" i="10"/>
  <c r="Q145" i="10"/>
  <c r="V145" i="10"/>
  <c r="S145" i="10"/>
  <c r="AA145" i="10"/>
  <c r="X145" i="10"/>
  <c r="R145" i="10"/>
  <c r="AA136" i="10"/>
  <c r="V136" i="10"/>
  <c r="X136" i="10"/>
  <c r="U136" i="10"/>
  <c r="Q136" i="10"/>
  <c r="T136" i="10"/>
  <c r="AC136" i="10"/>
  <c r="Y136" i="10"/>
  <c r="R136" i="10"/>
  <c r="AD136" i="10"/>
  <c r="S136" i="10"/>
  <c r="S137" i="10"/>
  <c r="AD137" i="10"/>
  <c r="Y137" i="10"/>
  <c r="AA137" i="10"/>
  <c r="X137" i="10"/>
  <c r="V137" i="10"/>
  <c r="T137" i="10"/>
  <c r="AB137" i="10"/>
  <c r="Q137" i="10"/>
  <c r="U137" i="10"/>
  <c r="R137" i="10"/>
  <c r="AC137" i="10"/>
  <c r="AC144" i="10"/>
  <c r="V144" i="10"/>
  <c r="AB144" i="10"/>
  <c r="R144" i="10"/>
  <c r="AD144" i="10"/>
  <c r="T144" i="10"/>
  <c r="Z144" i="10"/>
  <c r="W144" i="10"/>
  <c r="S144" i="10"/>
  <c r="Q144" i="10"/>
  <c r="U144" i="10"/>
  <c r="X144" i="10"/>
  <c r="AA144" i="10"/>
  <c r="Y144" i="10"/>
  <c r="I140" i="10"/>
  <c r="I145" i="10"/>
  <c r="W147" i="10"/>
  <c r="AD147" i="10"/>
  <c r="V147" i="10"/>
  <c r="AB147" i="10"/>
  <c r="Q147" i="10"/>
  <c r="T147" i="10"/>
  <c r="Z147" i="10"/>
  <c r="X147" i="10"/>
  <c r="U147" i="10"/>
  <c r="Y147" i="10"/>
  <c r="R147" i="10"/>
  <c r="AC147" i="10"/>
  <c r="AA147" i="10"/>
  <c r="S147" i="10"/>
  <c r="D72" i="12"/>
  <c r="I126" i="10"/>
  <c r="H72" i="12" s="1"/>
  <c r="S134" i="10"/>
  <c r="AB134" i="10"/>
  <c r="Q134" i="10"/>
  <c r="AC134" i="10"/>
  <c r="Y134" i="10"/>
  <c r="X134" i="10"/>
  <c r="U134" i="10"/>
  <c r="AD134" i="10"/>
  <c r="V134" i="10"/>
  <c r="R134" i="10"/>
  <c r="AA134" i="10"/>
  <c r="T134" i="10"/>
  <c r="U142" i="10"/>
  <c r="AA142" i="10"/>
  <c r="V142" i="10"/>
  <c r="AD142" i="10"/>
  <c r="S142" i="10"/>
  <c r="W142" i="10"/>
  <c r="Z142" i="10"/>
  <c r="Q142" i="10"/>
  <c r="AB142" i="10"/>
  <c r="R142" i="10"/>
  <c r="X142" i="10"/>
  <c r="T142" i="10"/>
  <c r="AC142" i="10"/>
  <c r="Y142" i="10"/>
  <c r="I139" i="10"/>
  <c r="S129" i="10"/>
  <c r="AD129" i="10"/>
  <c r="AB129" i="10"/>
  <c r="AA129" i="10"/>
  <c r="X129" i="10"/>
  <c r="Y129" i="10"/>
  <c r="AC129" i="10"/>
  <c r="V129" i="10"/>
  <c r="T129" i="10"/>
  <c r="Q129" i="10"/>
  <c r="U129" i="10"/>
  <c r="R129" i="10"/>
  <c r="AB136" i="10"/>
  <c r="S133" i="10"/>
  <c r="AD133" i="10"/>
  <c r="V133" i="10"/>
  <c r="AA133" i="10"/>
  <c r="X133" i="10"/>
  <c r="R133" i="10"/>
  <c r="T133" i="10"/>
  <c r="Q133" i="10"/>
  <c r="AB133" i="10"/>
  <c r="Y133" i="10"/>
  <c r="U133" i="10"/>
  <c r="AC133" i="10"/>
  <c r="I142" i="10"/>
  <c r="W139" i="10"/>
  <c r="V139" i="10"/>
  <c r="AD139" i="10"/>
  <c r="AA139" i="10"/>
  <c r="X139" i="10"/>
  <c r="AC139" i="10"/>
  <c r="Y139" i="10"/>
  <c r="U139" i="10"/>
  <c r="Q139" i="10"/>
  <c r="AB139" i="10"/>
  <c r="Z139" i="10"/>
  <c r="T139" i="10"/>
  <c r="R139" i="10"/>
  <c r="S139" i="10"/>
  <c r="I129" i="10"/>
  <c r="I133" i="10"/>
  <c r="I125" i="10"/>
  <c r="H71" i="12" s="1"/>
  <c r="D71" i="12"/>
  <c r="R135" i="10"/>
  <c r="S135" i="10"/>
  <c r="AD135" i="10"/>
  <c r="T135" i="10"/>
  <c r="AA135" i="10"/>
  <c r="AB135" i="10"/>
  <c r="X135" i="10"/>
  <c r="V135" i="10"/>
  <c r="Q135" i="10"/>
  <c r="U135" i="10"/>
  <c r="Y135" i="10"/>
  <c r="AC135" i="10"/>
  <c r="U138" i="10"/>
  <c r="R138" i="10"/>
  <c r="X138" i="10"/>
  <c r="AC138" i="10"/>
  <c r="Y138" i="10"/>
  <c r="AB138" i="10"/>
  <c r="V138" i="10"/>
  <c r="S138" i="10"/>
  <c r="AD138" i="10"/>
  <c r="AA138" i="10"/>
  <c r="T138" i="10"/>
  <c r="Q138" i="10"/>
  <c r="Y146" i="10"/>
  <c r="T146" i="10"/>
  <c r="W146" i="10"/>
  <c r="Z146" i="10"/>
  <c r="V146" i="10"/>
  <c r="S146" i="10"/>
  <c r="AD146" i="10"/>
  <c r="AA146" i="10"/>
  <c r="U146" i="10"/>
  <c r="Q146" i="10"/>
  <c r="AB146" i="10"/>
  <c r="X146" i="10"/>
  <c r="R146" i="10"/>
  <c r="AC146" i="10"/>
  <c r="U132" i="10"/>
  <c r="V132" i="10"/>
  <c r="R132" i="10"/>
  <c r="AD132" i="10"/>
  <c r="AB132" i="10"/>
  <c r="S132" i="10"/>
  <c r="X132" i="10"/>
  <c r="AA132" i="10"/>
  <c r="AC132" i="10"/>
  <c r="Q132" i="10"/>
  <c r="T132" i="10"/>
  <c r="Y132" i="10"/>
  <c r="S131" i="10"/>
  <c r="AA128" i="10"/>
  <c r="U128" i="10"/>
  <c r="S128" i="10"/>
  <c r="Q128" i="10"/>
  <c r="T128" i="10"/>
  <c r="R128" i="10"/>
  <c r="Y128" i="10"/>
  <c r="AB128" i="10"/>
  <c r="V128" i="10"/>
  <c r="AD128" i="10"/>
  <c r="AC128" i="10"/>
  <c r="X128" i="10"/>
  <c r="R125" i="10"/>
  <c r="W125" i="10"/>
  <c r="AC125" i="10"/>
  <c r="Y125" i="10"/>
  <c r="U125" i="10"/>
  <c r="Q125" i="10"/>
  <c r="AD125" i="10"/>
  <c r="AA125" i="10"/>
  <c r="V125" i="10"/>
  <c r="S125" i="10"/>
  <c r="X125" i="10"/>
  <c r="F71" i="12"/>
  <c r="T125" i="10"/>
  <c r="I135" i="10"/>
  <c r="I138" i="10"/>
  <c r="I146" i="10"/>
  <c r="I132" i="10"/>
  <c r="G60" i="12"/>
  <c r="C100" i="4"/>
  <c r="D58" i="12" s="1"/>
  <c r="G73" i="2"/>
  <c r="N73" i="2" s="1"/>
  <c r="G72" i="2"/>
  <c r="N72" i="2" s="1"/>
  <c r="G71" i="2"/>
  <c r="G70" i="2"/>
  <c r="N70" i="2" s="1"/>
  <c r="F70" i="2"/>
  <c r="G69" i="2"/>
  <c r="N69" i="2" s="1"/>
  <c r="F69" i="2"/>
  <c r="G68" i="2"/>
  <c r="F68" i="2"/>
  <c r="G67" i="2"/>
  <c r="N67" i="2" s="1"/>
  <c r="F67" i="2"/>
  <c r="G66" i="2"/>
  <c r="N66" i="2" s="1"/>
  <c r="F66" i="2"/>
  <c r="G65" i="2"/>
  <c r="F65" i="2"/>
  <c r="G64" i="2"/>
  <c r="N64" i="2" s="1"/>
  <c r="F64" i="2"/>
  <c r="G63" i="2"/>
  <c r="N63" i="2" s="1"/>
  <c r="F63" i="2"/>
  <c r="G62" i="2"/>
  <c r="F62" i="2"/>
  <c r="G61" i="2"/>
  <c r="N61" i="2" s="1"/>
  <c r="F61" i="2"/>
  <c r="G60" i="2"/>
  <c r="N60" i="2" s="1"/>
  <c r="F60" i="2"/>
  <c r="G59" i="2"/>
  <c r="F59" i="2"/>
  <c r="G58" i="2"/>
  <c r="N58" i="2" s="1"/>
  <c r="F58" i="2"/>
  <c r="G57" i="2"/>
  <c r="N57" i="2" s="1"/>
  <c r="F57" i="2"/>
  <c r="G56" i="2"/>
  <c r="F56" i="2"/>
  <c r="G55" i="2"/>
  <c r="N55" i="2" s="1"/>
  <c r="F55" i="2"/>
  <c r="G54" i="2"/>
  <c r="N54" i="2" s="1"/>
  <c r="F54" i="2"/>
  <c r="G53" i="2"/>
  <c r="F53" i="2"/>
  <c r="G52" i="2"/>
  <c r="N52" i="2" s="1"/>
  <c r="F52" i="2"/>
  <c r="G51" i="2"/>
  <c r="N51" i="2" s="1"/>
  <c r="F51" i="2"/>
  <c r="G50" i="2"/>
  <c r="F50" i="2"/>
  <c r="G49" i="2"/>
  <c r="N49" i="2" s="1"/>
  <c r="F49" i="2"/>
  <c r="G48" i="2"/>
  <c r="N48" i="2" s="1"/>
  <c r="F48" i="2"/>
  <c r="G47" i="2"/>
  <c r="F47" i="2"/>
  <c r="F46" i="2"/>
  <c r="G45" i="2"/>
  <c r="N45" i="2" s="1"/>
  <c r="F45" i="2"/>
  <c r="G44" i="2"/>
  <c r="F44" i="2"/>
  <c r="G43" i="2"/>
  <c r="N43" i="2" s="1"/>
  <c r="F43" i="2"/>
  <c r="G42" i="2"/>
  <c r="N42" i="2" s="1"/>
  <c r="F42" i="2"/>
  <c r="G41" i="2"/>
  <c r="F41" i="2"/>
  <c r="G40" i="2"/>
  <c r="N40" i="2" s="1"/>
  <c r="F40" i="2"/>
  <c r="G39" i="2"/>
  <c r="N39" i="2" s="1"/>
  <c r="F39" i="2"/>
  <c r="G38" i="2"/>
  <c r="F38" i="2"/>
  <c r="D110" i="4" l="1"/>
  <c r="D101" i="4"/>
  <c r="D122" i="4"/>
  <c r="D100" i="4"/>
  <c r="D115" i="4"/>
  <c r="D104" i="4"/>
  <c r="D117" i="4"/>
  <c r="D106" i="4"/>
  <c r="D108" i="4"/>
  <c r="D118" i="4"/>
  <c r="D119" i="4"/>
  <c r="D114" i="4"/>
  <c r="D113" i="4"/>
  <c r="D112" i="4"/>
  <c r="D109" i="4"/>
  <c r="D120" i="4"/>
  <c r="D116" i="4"/>
  <c r="D111" i="4"/>
  <c r="D123" i="4"/>
  <c r="D107" i="4"/>
  <c r="D121" i="4"/>
  <c r="D102" i="4"/>
  <c r="D105" i="4"/>
  <c r="D103" i="4"/>
  <c r="D140" i="10"/>
  <c r="D144" i="10"/>
  <c r="D138" i="10"/>
  <c r="D143" i="10"/>
  <c r="D137" i="10"/>
  <c r="D135" i="10"/>
  <c r="D132" i="10"/>
  <c r="D136" i="10"/>
  <c r="D145" i="10"/>
  <c r="D139" i="10"/>
  <c r="D129" i="10"/>
  <c r="D142" i="10"/>
  <c r="D128" i="10"/>
  <c r="D126" i="10"/>
  <c r="D127" i="10"/>
  <c r="Z127" i="10" s="1"/>
  <c r="D130" i="10"/>
  <c r="D141" i="10"/>
  <c r="D134" i="10"/>
  <c r="D147" i="10"/>
  <c r="D131" i="10"/>
  <c r="D146" i="10"/>
  <c r="D133" i="10"/>
  <c r="N50" i="2"/>
  <c r="O50" i="2" s="1"/>
  <c r="O51" i="2" s="1"/>
  <c r="O52" i="2" s="1"/>
  <c r="Q52" i="2" s="1"/>
  <c r="N53" i="2"/>
  <c r="O53" i="2" s="1"/>
  <c r="O54" i="2" s="1"/>
  <c r="O55" i="2" s="1"/>
  <c r="Q55" i="2" s="1"/>
  <c r="N65" i="2"/>
  <c r="O65" i="2" s="1"/>
  <c r="O66" i="2" s="1"/>
  <c r="O67" i="2" s="1"/>
  <c r="Q67" i="2" s="1"/>
  <c r="N71" i="2"/>
  <c r="O71" i="2" s="1"/>
  <c r="O72" i="2" s="1"/>
  <c r="O73" i="2" s="1"/>
  <c r="Q73" i="2" s="1"/>
  <c r="O47" i="2"/>
  <c r="N47" i="2"/>
  <c r="O59" i="2"/>
  <c r="O60" i="2" s="1"/>
  <c r="O61" i="2" s="1"/>
  <c r="Q61" i="2" s="1"/>
  <c r="N59" i="2"/>
  <c r="N41" i="2"/>
  <c r="O41" i="2" s="1"/>
  <c r="O42" i="2" s="1"/>
  <c r="O43" i="2" s="1"/>
  <c r="Q43" i="2" s="1"/>
  <c r="N56" i="2"/>
  <c r="O56" i="2" s="1"/>
  <c r="O57" i="2" s="1"/>
  <c r="O58" i="2" s="1"/>
  <c r="Q58" i="2" s="1"/>
  <c r="N68" i="2"/>
  <c r="O68" i="2" s="1"/>
  <c r="O69" i="2" s="1"/>
  <c r="O70" i="2" s="1"/>
  <c r="Q70" i="2" s="1"/>
  <c r="N62" i="2"/>
  <c r="O62" i="2" s="1"/>
  <c r="O63" i="2" s="1"/>
  <c r="O64" i="2" s="1"/>
  <c r="Q64" i="2" s="1"/>
  <c r="O38" i="2"/>
  <c r="N38" i="2"/>
  <c r="O44" i="2"/>
  <c r="O45" i="2" s="1"/>
  <c r="O46" i="2" s="1"/>
  <c r="Q46" i="2" s="1"/>
  <c r="N44" i="2"/>
  <c r="Z124" i="10"/>
  <c r="I120" i="4"/>
  <c r="I117" i="4"/>
  <c r="I118" i="4"/>
  <c r="I105" i="4"/>
  <c r="I104" i="4"/>
  <c r="I122" i="4"/>
  <c r="I116" i="4"/>
  <c r="I121" i="4"/>
  <c r="I119" i="4"/>
  <c r="S100" i="4"/>
  <c r="I114" i="4"/>
  <c r="I110" i="4"/>
  <c r="U114" i="4"/>
  <c r="Y123" i="4"/>
  <c r="V113" i="4"/>
  <c r="V123" i="4"/>
  <c r="T123" i="4"/>
  <c r="S123" i="4"/>
  <c r="U123" i="4"/>
  <c r="AB123" i="4"/>
  <c r="AD123" i="4"/>
  <c r="AA123" i="4"/>
  <c r="Q123" i="4"/>
  <c r="R123" i="4"/>
  <c r="AC123" i="4"/>
  <c r="X123" i="4"/>
  <c r="W123" i="4"/>
  <c r="I115" i="4"/>
  <c r="I103" i="4"/>
  <c r="I109" i="4"/>
  <c r="I108" i="4"/>
  <c r="I107" i="4"/>
  <c r="I113" i="4"/>
  <c r="I112" i="4"/>
  <c r="I106" i="4"/>
  <c r="I111" i="4"/>
  <c r="S102" i="4"/>
  <c r="F60" i="12"/>
  <c r="F59" i="12"/>
  <c r="Z103" i="4"/>
  <c r="F58" i="12"/>
  <c r="Z107" i="4"/>
  <c r="AB105" i="4"/>
  <c r="AC112" i="4"/>
  <c r="Z108" i="4"/>
  <c r="U104" i="4"/>
  <c r="R111" i="4"/>
  <c r="Z106" i="4"/>
  <c r="Z123" i="4"/>
  <c r="U100" i="4"/>
  <c r="T100" i="4"/>
  <c r="R100" i="4"/>
  <c r="AC100" i="4"/>
  <c r="Q100" i="4"/>
  <c r="AB100" i="4"/>
  <c r="AA100" i="4"/>
  <c r="Z100" i="4"/>
  <c r="Y100" i="4"/>
  <c r="X100" i="4"/>
  <c r="V100" i="4"/>
  <c r="I101" i="4"/>
  <c r="H59" i="12" s="1"/>
  <c r="U111" i="4"/>
  <c r="X111" i="4"/>
  <c r="AC111" i="4"/>
  <c r="Y111" i="4"/>
  <c r="Z111" i="4"/>
  <c r="Q111" i="4"/>
  <c r="AD111" i="4"/>
  <c r="AA111" i="4"/>
  <c r="AB111" i="4"/>
  <c r="S111" i="4"/>
  <c r="T111" i="4"/>
  <c r="V111" i="4"/>
  <c r="W111" i="4"/>
  <c r="W122" i="4"/>
  <c r="X122" i="4"/>
  <c r="Z122" i="4"/>
  <c r="Y122" i="4"/>
  <c r="AA122" i="4"/>
  <c r="AB122" i="4"/>
  <c r="T122" i="4"/>
  <c r="Q122" i="4"/>
  <c r="AC122" i="4"/>
  <c r="S122" i="4"/>
  <c r="R122" i="4"/>
  <c r="AD122" i="4"/>
  <c r="U122" i="4"/>
  <c r="V122" i="4"/>
  <c r="U117" i="4"/>
  <c r="X117" i="4"/>
  <c r="Q117" i="4"/>
  <c r="R117" i="4"/>
  <c r="Y117" i="4"/>
  <c r="AC117" i="4"/>
  <c r="AD117" i="4"/>
  <c r="Z117" i="4"/>
  <c r="W117" i="4"/>
  <c r="AA117" i="4"/>
  <c r="AB117" i="4"/>
  <c r="S117" i="4"/>
  <c r="T117" i="4"/>
  <c r="V117" i="4"/>
  <c r="S118" i="4"/>
  <c r="V118" i="4"/>
  <c r="W118" i="4"/>
  <c r="X118" i="4"/>
  <c r="AB118" i="4"/>
  <c r="Y118" i="4"/>
  <c r="AA118" i="4"/>
  <c r="Z118" i="4"/>
  <c r="U118" i="4"/>
  <c r="Q118" i="4"/>
  <c r="AC118" i="4"/>
  <c r="R118" i="4"/>
  <c r="AD118" i="4"/>
  <c r="T118" i="4"/>
  <c r="Q113" i="4"/>
  <c r="AC113" i="4"/>
  <c r="T113" i="4"/>
  <c r="U113" i="4"/>
  <c r="Y113" i="4"/>
  <c r="Z113" i="4"/>
  <c r="W113" i="4"/>
  <c r="X113" i="4"/>
  <c r="AA113" i="4"/>
  <c r="AB113" i="4"/>
  <c r="R113" i="4"/>
  <c r="AD113" i="4"/>
  <c r="S113" i="4"/>
  <c r="AA102" i="4"/>
  <c r="R102" i="4"/>
  <c r="AD102" i="4"/>
  <c r="AC102" i="4"/>
  <c r="T102" i="4"/>
  <c r="W102" i="4"/>
  <c r="X102" i="4"/>
  <c r="U102" i="4"/>
  <c r="V102" i="4"/>
  <c r="Y102" i="4"/>
  <c r="Z102" i="4"/>
  <c r="AB102" i="4"/>
  <c r="Q102" i="4"/>
  <c r="AA120" i="4"/>
  <c r="R120" i="4"/>
  <c r="AD120" i="4"/>
  <c r="W120" i="4"/>
  <c r="S120" i="4"/>
  <c r="T120" i="4"/>
  <c r="Q120" i="4"/>
  <c r="U120" i="4"/>
  <c r="X120" i="4"/>
  <c r="AC120" i="4"/>
  <c r="V120" i="4"/>
  <c r="Y120" i="4"/>
  <c r="Z120" i="4"/>
  <c r="AB120" i="4"/>
  <c r="W116" i="4"/>
  <c r="Z116" i="4"/>
  <c r="AA116" i="4"/>
  <c r="AB116" i="4"/>
  <c r="S116" i="4"/>
  <c r="Q116" i="4"/>
  <c r="AC116" i="4"/>
  <c r="T116" i="4"/>
  <c r="R116" i="4"/>
  <c r="AD116" i="4"/>
  <c r="U116" i="4"/>
  <c r="V116" i="4"/>
  <c r="X116" i="4"/>
  <c r="Y116" i="4"/>
  <c r="U105" i="4"/>
  <c r="X105" i="4"/>
  <c r="AC105" i="4"/>
  <c r="R105" i="4"/>
  <c r="Y105" i="4"/>
  <c r="Z105" i="4"/>
  <c r="Q105" i="4"/>
  <c r="AD105" i="4"/>
  <c r="AA105" i="4"/>
  <c r="W105" i="4"/>
  <c r="S105" i="4"/>
  <c r="T105" i="4"/>
  <c r="V105" i="4"/>
  <c r="Y103" i="4"/>
  <c r="AB103" i="4"/>
  <c r="Q103" i="4"/>
  <c r="AC103" i="4"/>
  <c r="AA103" i="4"/>
  <c r="R103" i="4"/>
  <c r="AD103" i="4"/>
  <c r="S103" i="4"/>
  <c r="U103" i="4"/>
  <c r="V103" i="4"/>
  <c r="T103" i="4"/>
  <c r="W103" i="4"/>
  <c r="X103" i="4"/>
  <c r="Y121" i="4"/>
  <c r="AB121" i="4"/>
  <c r="Q121" i="4"/>
  <c r="AC121" i="4"/>
  <c r="U121" i="4"/>
  <c r="V121" i="4"/>
  <c r="AA121" i="4"/>
  <c r="R121" i="4"/>
  <c r="AD121" i="4"/>
  <c r="S121" i="4"/>
  <c r="T121" i="4"/>
  <c r="W121" i="4"/>
  <c r="X121" i="4"/>
  <c r="Z121" i="4"/>
  <c r="Q101" i="4"/>
  <c r="AC101" i="4"/>
  <c r="T101" i="4"/>
  <c r="Y101" i="4"/>
  <c r="Z101" i="4"/>
  <c r="U101" i="4"/>
  <c r="V101" i="4"/>
  <c r="S101" i="4"/>
  <c r="W101" i="4"/>
  <c r="X101" i="4"/>
  <c r="AA101" i="4"/>
  <c r="AB101" i="4"/>
  <c r="AD101" i="4"/>
  <c r="AA108" i="4"/>
  <c r="R108" i="4"/>
  <c r="AD108" i="4"/>
  <c r="X108" i="4"/>
  <c r="S108" i="4"/>
  <c r="T108" i="4"/>
  <c r="W108" i="4"/>
  <c r="Q108" i="4"/>
  <c r="U108" i="4"/>
  <c r="V108" i="4"/>
  <c r="Y108" i="4"/>
  <c r="AB108" i="4"/>
  <c r="AC108" i="4"/>
  <c r="S112" i="4"/>
  <c r="V112" i="4"/>
  <c r="W112" i="4"/>
  <c r="X112" i="4"/>
  <c r="AA112" i="4"/>
  <c r="U112" i="4"/>
  <c r="Y112" i="4"/>
  <c r="AB112" i="4"/>
  <c r="Z112" i="4"/>
  <c r="Q112" i="4"/>
  <c r="R112" i="4"/>
  <c r="AD112" i="4"/>
  <c r="T112" i="4"/>
  <c r="Y109" i="4"/>
  <c r="AB109" i="4"/>
  <c r="U109" i="4"/>
  <c r="Q109" i="4"/>
  <c r="AC109" i="4"/>
  <c r="AA109" i="4"/>
  <c r="R109" i="4"/>
  <c r="AD109" i="4"/>
  <c r="V109" i="4"/>
  <c r="S109" i="4"/>
  <c r="T109" i="4"/>
  <c r="W109" i="4"/>
  <c r="X109" i="4"/>
  <c r="Z109" i="4"/>
  <c r="W104" i="4"/>
  <c r="Z104" i="4"/>
  <c r="AA104" i="4"/>
  <c r="S104" i="4"/>
  <c r="T104" i="4"/>
  <c r="AB104" i="4"/>
  <c r="Q104" i="4"/>
  <c r="AC104" i="4"/>
  <c r="R104" i="4"/>
  <c r="AD104" i="4"/>
  <c r="Y104" i="4"/>
  <c r="V104" i="4"/>
  <c r="X104" i="4"/>
  <c r="Q107" i="4"/>
  <c r="AC107" i="4"/>
  <c r="T107" i="4"/>
  <c r="Y107" i="4"/>
  <c r="S107" i="4"/>
  <c r="U107" i="4"/>
  <c r="V107" i="4"/>
  <c r="W107" i="4"/>
  <c r="X107" i="4"/>
  <c r="AA107" i="4"/>
  <c r="AB107" i="4"/>
  <c r="R107" i="4"/>
  <c r="AD107" i="4"/>
  <c r="S106" i="4"/>
  <c r="U106" i="4"/>
  <c r="V106" i="4"/>
  <c r="AB106" i="4"/>
  <c r="W106" i="4"/>
  <c r="X106" i="4"/>
  <c r="AA106" i="4"/>
  <c r="Y106" i="4"/>
  <c r="Q106" i="4"/>
  <c r="AC106" i="4"/>
  <c r="R106" i="4"/>
  <c r="AD106" i="4"/>
  <c r="T106" i="4"/>
  <c r="Q119" i="4"/>
  <c r="AC119" i="4"/>
  <c r="T119" i="4"/>
  <c r="Z119" i="4"/>
  <c r="U119" i="4"/>
  <c r="V119" i="4"/>
  <c r="Y119" i="4"/>
  <c r="W119" i="4"/>
  <c r="X119" i="4"/>
  <c r="AA119" i="4"/>
  <c r="AB119" i="4"/>
  <c r="R119" i="4"/>
  <c r="AD119" i="4"/>
  <c r="S119" i="4"/>
  <c r="AA114" i="4"/>
  <c r="R114" i="4"/>
  <c r="AD114" i="4"/>
  <c r="X114" i="4"/>
  <c r="S114" i="4"/>
  <c r="Q114" i="4"/>
  <c r="T114" i="4"/>
  <c r="W114" i="4"/>
  <c r="AC114" i="4"/>
  <c r="V114" i="4"/>
  <c r="Y114" i="4"/>
  <c r="Z114" i="4"/>
  <c r="AB114" i="4"/>
  <c r="Y115" i="4"/>
  <c r="AB115" i="4"/>
  <c r="U115" i="4"/>
  <c r="AA115" i="4"/>
  <c r="Q115" i="4"/>
  <c r="AC115" i="4"/>
  <c r="R115" i="4"/>
  <c r="AD115" i="4"/>
  <c r="V115" i="4"/>
  <c r="S115" i="4"/>
  <c r="T115" i="4"/>
  <c r="W115" i="4"/>
  <c r="X115" i="4"/>
  <c r="Z115" i="4"/>
  <c r="W110" i="4"/>
  <c r="Z110" i="4"/>
  <c r="Y110" i="4"/>
  <c r="AA110" i="4"/>
  <c r="AB110" i="4"/>
  <c r="Q110" i="4"/>
  <c r="AC110" i="4"/>
  <c r="S110" i="4"/>
  <c r="T110" i="4"/>
  <c r="R110" i="4"/>
  <c r="AD110" i="4"/>
  <c r="U110" i="4"/>
  <c r="V110" i="4"/>
  <c r="X110" i="4"/>
  <c r="I102" i="4"/>
  <c r="H60" i="12" s="1"/>
  <c r="R101" i="4"/>
  <c r="I100" i="4"/>
  <c r="H58" i="12" s="1"/>
  <c r="AD100" i="4"/>
  <c r="O39" i="2"/>
  <c r="O40" i="2" s="1"/>
  <c r="Q40" i="2" s="1"/>
  <c r="O48" i="2"/>
  <c r="O49" i="2" s="1"/>
  <c r="Q49" i="2" s="1"/>
  <c r="G37" i="2"/>
  <c r="N37" i="2" s="1"/>
  <c r="F37" i="2"/>
  <c r="G36" i="2"/>
  <c r="N36" i="2" s="1"/>
  <c r="F36" i="2"/>
  <c r="G35" i="2"/>
  <c r="F35" i="2"/>
  <c r="G34" i="2"/>
  <c r="N34" i="2" s="1"/>
  <c r="F34" i="2"/>
  <c r="G33" i="2"/>
  <c r="N33" i="2" s="1"/>
  <c r="F33" i="2"/>
  <c r="G32" i="2"/>
  <c r="F32" i="2"/>
  <c r="G31" i="2"/>
  <c r="N31" i="2" s="1"/>
  <c r="F31" i="2"/>
  <c r="G30" i="2"/>
  <c r="N30" i="2" s="1"/>
  <c r="F30" i="2"/>
  <c r="G29" i="2"/>
  <c r="F29" i="2"/>
  <c r="G28" i="2"/>
  <c r="N28" i="2" s="1"/>
  <c r="F28" i="2"/>
  <c r="G27" i="2"/>
  <c r="N27" i="2" s="1"/>
  <c r="F27" i="2"/>
  <c r="G26" i="2"/>
  <c r="F26" i="2"/>
  <c r="G25" i="2"/>
  <c r="N25" i="2" s="1"/>
  <c r="F25" i="2"/>
  <c r="G24" i="2"/>
  <c r="N24" i="2" s="1"/>
  <c r="F24" i="2"/>
  <c r="G23" i="2"/>
  <c r="F23" i="2"/>
  <c r="G22" i="2"/>
  <c r="N22" i="2" s="1"/>
  <c r="F22" i="2"/>
  <c r="G21" i="2"/>
  <c r="N21" i="2" s="1"/>
  <c r="F21" i="2"/>
  <c r="G20" i="2"/>
  <c r="F20" i="2"/>
  <c r="G19" i="2"/>
  <c r="N19" i="2" s="1"/>
  <c r="F19" i="2"/>
  <c r="G18" i="2"/>
  <c r="N18" i="2" s="1"/>
  <c r="F18" i="2"/>
  <c r="G17" i="2"/>
  <c r="F17" i="2"/>
  <c r="G16" i="2"/>
  <c r="N16" i="2" s="1"/>
  <c r="F16" i="2"/>
  <c r="G15" i="2"/>
  <c r="N15" i="2" s="1"/>
  <c r="F15" i="2"/>
  <c r="G14" i="2"/>
  <c r="F14" i="2"/>
  <c r="W138" i="10" l="1"/>
  <c r="Z138" i="10"/>
  <c r="W135" i="10"/>
  <c r="Z135" i="10"/>
  <c r="Z137" i="10"/>
  <c r="W137" i="10"/>
  <c r="Z136" i="10"/>
  <c r="W136" i="10"/>
  <c r="Z126" i="10"/>
  <c r="W126" i="10"/>
  <c r="W128" i="10"/>
  <c r="Z128" i="10"/>
  <c r="W133" i="10"/>
  <c r="Z133" i="10"/>
  <c r="W131" i="10"/>
  <c r="Z131" i="10"/>
  <c r="Z134" i="10"/>
  <c r="W134" i="10"/>
  <c r="W129" i="10"/>
  <c r="Z129" i="10"/>
  <c r="Z132" i="10"/>
  <c r="W132" i="10"/>
  <c r="W130" i="10"/>
  <c r="Z130" i="10"/>
  <c r="N32" i="2"/>
  <c r="O32" i="2" s="1"/>
  <c r="O33" i="2" s="1"/>
  <c r="O34" i="2" s="1"/>
  <c r="Q34" i="2" s="1"/>
  <c r="N26" i="2"/>
  <c r="O26" i="2" s="1"/>
  <c r="O27" i="2" s="1"/>
  <c r="O28" i="2" s="1"/>
  <c r="Q28" i="2" s="1"/>
  <c r="N17" i="2"/>
  <c r="O17" i="2" s="1"/>
  <c r="O18" i="2" s="1"/>
  <c r="O19" i="2" s="1"/>
  <c r="Q19" i="2" s="1"/>
  <c r="N29" i="2"/>
  <c r="O29" i="2" s="1"/>
  <c r="O30" i="2" s="1"/>
  <c r="O31" i="2" s="1"/>
  <c r="Q31" i="2" s="1"/>
  <c r="N20" i="2"/>
  <c r="O20" i="2" s="1"/>
  <c r="O21" i="2" s="1"/>
  <c r="O22" i="2" s="1"/>
  <c r="Q22" i="2" s="1"/>
  <c r="O23" i="2"/>
  <c r="O24" i="2" s="1"/>
  <c r="O25" i="2" s="1"/>
  <c r="Q25" i="2" s="1"/>
  <c r="N23" i="2"/>
  <c r="N35" i="2"/>
  <c r="O35" i="2" s="1"/>
  <c r="O36" i="2" s="1"/>
  <c r="O37" i="2" s="1"/>
  <c r="Q37" i="2" s="1"/>
  <c r="W100" i="4"/>
  <c r="N14" i="2"/>
  <c r="O14" i="2" s="1"/>
  <c r="O15" i="2" s="1"/>
  <c r="O16" i="2" s="1"/>
  <c r="Q16" i="2" s="1"/>
  <c r="F5" i="2"/>
  <c r="G5" i="2"/>
  <c r="F6" i="2"/>
  <c r="G6" i="2"/>
  <c r="N6" i="2" s="1"/>
  <c r="F7" i="2"/>
  <c r="G7" i="2"/>
  <c r="N7" i="2" s="1"/>
  <c r="F8" i="2"/>
  <c r="G8" i="2"/>
  <c r="F9" i="2"/>
  <c r="G9" i="2"/>
  <c r="N9" i="2" s="1"/>
  <c r="F10" i="2"/>
  <c r="G10" i="2"/>
  <c r="N10" i="2" s="1"/>
  <c r="F11" i="2"/>
  <c r="G11" i="2"/>
  <c r="F12" i="2"/>
  <c r="G12" i="2"/>
  <c r="N12" i="2" s="1"/>
  <c r="F13" i="2"/>
  <c r="G13" i="2"/>
  <c r="N13" i="2" s="1"/>
  <c r="F3" i="2"/>
  <c r="G3" i="2"/>
  <c r="N3" i="2" s="1"/>
  <c r="F4" i="2"/>
  <c r="G4" i="2"/>
  <c r="N4" i="2" s="1"/>
  <c r="G2" i="2"/>
  <c r="F2" i="2"/>
  <c r="N11" i="2" l="1"/>
  <c r="O11" i="2" s="1"/>
  <c r="O12" i="2" s="1"/>
  <c r="O13" i="2" s="1"/>
  <c r="Q13" i="2" s="1"/>
  <c r="N5" i="2"/>
  <c r="O5" i="2" s="1"/>
  <c r="O6" i="2" s="1"/>
  <c r="O7" i="2" s="1"/>
  <c r="Q7" i="2" s="1"/>
  <c r="N8" i="2"/>
  <c r="O8" i="2" s="1"/>
  <c r="O9" i="2" s="1"/>
  <c r="O10" i="2" s="1"/>
  <c r="Q10" i="2" s="1"/>
  <c r="N2" i="2"/>
  <c r="O2" i="2" s="1"/>
  <c r="O3" i="2" s="1"/>
  <c r="O4" i="2" s="1"/>
  <c r="Q4" i="2" s="1"/>
  <c r="E154" i="2" l="1"/>
  <c r="C154" i="2" s="1"/>
  <c r="E153" i="2"/>
  <c r="C153" i="2" s="1"/>
  <c r="E129" i="2" l="1"/>
  <c r="E151" i="2"/>
  <c r="C151" i="2" s="1"/>
  <c r="E147" i="2"/>
  <c r="C147" i="2" s="1"/>
  <c r="E141" i="2"/>
  <c r="C141" i="2" s="1"/>
  <c r="E162" i="2"/>
  <c r="C162" i="2" s="1"/>
  <c r="E146" i="2"/>
  <c r="C146" i="2" s="1"/>
  <c r="E163" i="2"/>
  <c r="C163" i="2" s="1"/>
  <c r="E161" i="2"/>
  <c r="C161" i="2" s="1"/>
  <c r="E136" i="2"/>
  <c r="C136" i="2" s="1"/>
  <c r="E159" i="2"/>
  <c r="C159" i="2" s="1"/>
  <c r="E139" i="2"/>
  <c r="C139" i="2" s="1"/>
  <c r="E157" i="2"/>
  <c r="C157" i="2" s="1"/>
  <c r="E127" i="2"/>
  <c r="C127" i="2" s="1"/>
  <c r="E145" i="2"/>
  <c r="C145" i="2" s="1"/>
  <c r="E133" i="2"/>
  <c r="C133" i="2" s="1"/>
  <c r="E140" i="2"/>
  <c r="C140" i="2" s="1"/>
  <c r="E149" i="2"/>
  <c r="C149" i="2" s="1"/>
  <c r="E156" i="2"/>
  <c r="C156" i="2" s="1"/>
  <c r="E125" i="2"/>
  <c r="E144" i="2"/>
  <c r="C144" i="2" s="1"/>
  <c r="E160" i="2"/>
  <c r="C160" i="2" s="1"/>
  <c r="E142" i="2"/>
  <c r="C142" i="2" s="1"/>
  <c r="E148" i="2"/>
  <c r="C148" i="2" s="1"/>
  <c r="E130" i="2"/>
  <c r="C130" i="2" s="1"/>
  <c r="E132" i="2"/>
  <c r="C132" i="2" s="1"/>
  <c r="E138" i="2"/>
  <c r="C138" i="2" s="1"/>
  <c r="E128" i="2"/>
  <c r="C128" i="2" s="1"/>
  <c r="E155" i="2"/>
  <c r="C155" i="2" s="1"/>
  <c r="E150" i="2"/>
  <c r="C150" i="2" s="1"/>
  <c r="E135" i="2"/>
  <c r="C135" i="2" s="1"/>
  <c r="E126" i="2"/>
  <c r="C126" i="2" s="1"/>
  <c r="E158" i="2"/>
  <c r="C158" i="2" s="1"/>
  <c r="E143" i="2"/>
  <c r="C143" i="2" s="1"/>
  <c r="E131" i="2"/>
  <c r="C131" i="2" s="1"/>
  <c r="E134" i="2"/>
  <c r="C134" i="2" s="1"/>
  <c r="E124" i="2"/>
  <c r="G46" i="12" s="1"/>
  <c r="E137" i="2"/>
  <c r="C137" i="2" s="1"/>
  <c r="E152" i="2"/>
  <c r="C152" i="2" s="1"/>
  <c r="G154" i="2"/>
  <c r="F154" i="2"/>
  <c r="F153" i="2"/>
  <c r="G153" i="2"/>
  <c r="AD153" i="2" l="1"/>
  <c r="P153" i="2"/>
  <c r="AD154" i="2"/>
  <c r="P154" i="2"/>
  <c r="C125" i="2"/>
  <c r="F129" i="2"/>
  <c r="C129" i="2"/>
  <c r="F133" i="2"/>
  <c r="G137" i="2"/>
  <c r="F130" i="2"/>
  <c r="F134" i="2"/>
  <c r="G136" i="2"/>
  <c r="G131" i="2"/>
  <c r="G135" i="2"/>
  <c r="F128" i="2"/>
  <c r="F138" i="2"/>
  <c r="G132" i="2"/>
  <c r="G127" i="2"/>
  <c r="G125" i="2"/>
  <c r="P125" i="2" s="1"/>
  <c r="D125" i="2" s="1"/>
  <c r="G47" i="12"/>
  <c r="F126" i="2"/>
  <c r="E48" i="12" s="1"/>
  <c r="G48" i="12"/>
  <c r="F124" i="2"/>
  <c r="E46" i="12" s="1"/>
  <c r="W154" i="2"/>
  <c r="Y154" i="2"/>
  <c r="X154" i="2"/>
  <c r="Q154" i="2"/>
  <c r="Z154" i="2"/>
  <c r="R154" i="2"/>
  <c r="S154" i="2"/>
  <c r="T154" i="2"/>
  <c r="U154" i="2"/>
  <c r="G152" i="2"/>
  <c r="F142" i="2"/>
  <c r="F143" i="2"/>
  <c r="G160" i="2"/>
  <c r="F159" i="2"/>
  <c r="G158" i="2"/>
  <c r="G144" i="2"/>
  <c r="F161" i="2"/>
  <c r="F147" i="2"/>
  <c r="G145" i="2"/>
  <c r="X153" i="2"/>
  <c r="Y153" i="2"/>
  <c r="Z153" i="2"/>
  <c r="Q153" i="2"/>
  <c r="R153" i="2"/>
  <c r="T153" i="2"/>
  <c r="S153" i="2"/>
  <c r="U153" i="2"/>
  <c r="W153" i="2"/>
  <c r="G156" i="2"/>
  <c r="F146" i="2"/>
  <c r="F150" i="2"/>
  <c r="G149" i="2"/>
  <c r="G162" i="2"/>
  <c r="G163" i="2"/>
  <c r="F155" i="2"/>
  <c r="F140" i="2"/>
  <c r="F141" i="2"/>
  <c r="F151" i="2"/>
  <c r="G157" i="2"/>
  <c r="G148" i="2"/>
  <c r="F139" i="2"/>
  <c r="F163" i="2"/>
  <c r="F148" i="2"/>
  <c r="F125" i="2"/>
  <c r="E47" i="12" s="1"/>
  <c r="F162" i="2"/>
  <c r="G134" i="2"/>
  <c r="G142" i="2"/>
  <c r="F144" i="2"/>
  <c r="G159" i="2"/>
  <c r="F131" i="2"/>
  <c r="F158" i="2"/>
  <c r="F149" i="2"/>
  <c r="F136" i="2"/>
  <c r="G150" i="2"/>
  <c r="F145" i="2"/>
  <c r="G129" i="2"/>
  <c r="F160" i="2"/>
  <c r="G133" i="2"/>
  <c r="G161" i="2"/>
  <c r="G141" i="2"/>
  <c r="G147" i="2"/>
  <c r="F156" i="2"/>
  <c r="G146" i="2"/>
  <c r="G140" i="2"/>
  <c r="G151" i="2"/>
  <c r="G143" i="2"/>
  <c r="G130" i="2"/>
  <c r="F157" i="2"/>
  <c r="G139" i="2"/>
  <c r="G126" i="2"/>
  <c r="P126" i="2" s="1"/>
  <c r="D126" i="2" s="1"/>
  <c r="F135" i="2"/>
  <c r="F132" i="2"/>
  <c r="F127" i="2"/>
  <c r="G124" i="2"/>
  <c r="P124" i="2" s="1"/>
  <c r="D124" i="2" s="1"/>
  <c r="C124" i="2"/>
  <c r="F137" i="2"/>
  <c r="F152" i="2"/>
  <c r="G155" i="2"/>
  <c r="G138" i="2"/>
  <c r="G128" i="2"/>
  <c r="AD146" i="2" l="1"/>
  <c r="P146" i="2"/>
  <c r="AD135" i="2"/>
  <c r="P135" i="2"/>
  <c r="AD160" i="2"/>
  <c r="P160" i="2"/>
  <c r="AD141" i="2"/>
  <c r="P141" i="2"/>
  <c r="AD161" i="2"/>
  <c r="P161" i="2"/>
  <c r="D161" i="2" s="1"/>
  <c r="AD142" i="2"/>
  <c r="P142" i="2"/>
  <c r="AD157" i="2"/>
  <c r="P157" i="2"/>
  <c r="AD147" i="2"/>
  <c r="P147" i="2"/>
  <c r="AD136" i="2"/>
  <c r="P136" i="2"/>
  <c r="AD152" i="2"/>
  <c r="P152" i="2"/>
  <c r="AD137" i="2"/>
  <c r="P137" i="2"/>
  <c r="AD134" i="2"/>
  <c r="P134" i="2"/>
  <c r="AD162" i="2"/>
  <c r="P162" i="2"/>
  <c r="AD158" i="2"/>
  <c r="P158" i="2"/>
  <c r="AD159" i="2"/>
  <c r="P159" i="2"/>
  <c r="AD163" i="2"/>
  <c r="P163" i="2"/>
  <c r="AD138" i="2"/>
  <c r="P138" i="2"/>
  <c r="AD130" i="2"/>
  <c r="P130" i="2"/>
  <c r="AD145" i="2"/>
  <c r="P145" i="2"/>
  <c r="AD127" i="2"/>
  <c r="P127" i="2"/>
  <c r="D127" i="2" s="1"/>
  <c r="AD133" i="2"/>
  <c r="P133" i="2"/>
  <c r="AD128" i="2"/>
  <c r="P128" i="2"/>
  <c r="D128" i="2" s="1"/>
  <c r="AD129" i="2"/>
  <c r="P129" i="2"/>
  <c r="D129" i="2" s="1"/>
  <c r="AD149" i="2"/>
  <c r="P149" i="2"/>
  <c r="AD155" i="2"/>
  <c r="P155" i="2"/>
  <c r="AD143" i="2"/>
  <c r="P143" i="2"/>
  <c r="AD150" i="2"/>
  <c r="P150" i="2"/>
  <c r="AD132" i="2"/>
  <c r="P132" i="2"/>
  <c r="AD139" i="2"/>
  <c r="P139" i="2"/>
  <c r="AD151" i="2"/>
  <c r="P151" i="2"/>
  <c r="AD156" i="2"/>
  <c r="P156" i="2"/>
  <c r="AD140" i="2"/>
  <c r="P140" i="2"/>
  <c r="AD148" i="2"/>
  <c r="P148" i="2"/>
  <c r="AD144" i="2"/>
  <c r="P144" i="2"/>
  <c r="AD131" i="2"/>
  <c r="P131" i="2"/>
  <c r="U135" i="2"/>
  <c r="Q135" i="2"/>
  <c r="Z127" i="2"/>
  <c r="Y127" i="2"/>
  <c r="AA161" i="2"/>
  <c r="AB127" i="2"/>
  <c r="W127" i="2"/>
  <c r="U127" i="2"/>
  <c r="D46" i="12"/>
  <c r="W124" i="2"/>
  <c r="X127" i="2"/>
  <c r="T127" i="2"/>
  <c r="AA145" i="2"/>
  <c r="R127" i="2"/>
  <c r="Q127" i="2"/>
  <c r="AA125" i="2"/>
  <c r="Z135" i="2"/>
  <c r="T132" i="2"/>
  <c r="Z132" i="2"/>
  <c r="Q132" i="2"/>
  <c r="Y132" i="2"/>
  <c r="S132" i="2"/>
  <c r="X132" i="2"/>
  <c r="V132" i="2"/>
  <c r="W132" i="2"/>
  <c r="U132" i="2"/>
  <c r="AB135" i="2"/>
  <c r="X137" i="2"/>
  <c r="W137" i="2"/>
  <c r="V137" i="2"/>
  <c r="S131" i="2"/>
  <c r="U131" i="2"/>
  <c r="T137" i="2"/>
  <c r="Q131" i="2"/>
  <c r="S137" i="2"/>
  <c r="AB131" i="2"/>
  <c r="W131" i="2"/>
  <c r="R137" i="2"/>
  <c r="Z137" i="2"/>
  <c r="AB136" i="2"/>
  <c r="Z136" i="2"/>
  <c r="Y136" i="2"/>
  <c r="V136" i="2"/>
  <c r="U136" i="2"/>
  <c r="S136" i="2"/>
  <c r="Y131" i="2"/>
  <c r="R136" i="2"/>
  <c r="X135" i="2"/>
  <c r="U137" i="2"/>
  <c r="R131" i="2"/>
  <c r="Q137" i="2"/>
  <c r="Z131" i="2"/>
  <c r="Y135" i="2"/>
  <c r="S127" i="2"/>
  <c r="AB137" i="2"/>
  <c r="X131" i="2"/>
  <c r="V131" i="2"/>
  <c r="V135" i="2"/>
  <c r="S135" i="2"/>
  <c r="Y137" i="2"/>
  <c r="Q136" i="2"/>
  <c r="W135" i="2"/>
  <c r="R135" i="2"/>
  <c r="R132" i="2"/>
  <c r="T135" i="2"/>
  <c r="X136" i="2"/>
  <c r="W136" i="2"/>
  <c r="V127" i="2"/>
  <c r="AB132" i="2"/>
  <c r="T131" i="2"/>
  <c r="T136" i="2"/>
  <c r="F48" i="12"/>
  <c r="AD126" i="2"/>
  <c r="F46" i="12"/>
  <c r="AD124" i="2"/>
  <c r="F47" i="12"/>
  <c r="AD125" i="2"/>
  <c r="Z125" i="2"/>
  <c r="Y125" i="2"/>
  <c r="V125" i="2"/>
  <c r="T125" i="2"/>
  <c r="AC125" i="2"/>
  <c r="Q125" i="2"/>
  <c r="AB125" i="2"/>
  <c r="I157" i="2"/>
  <c r="W125" i="2"/>
  <c r="X125" i="2"/>
  <c r="U125" i="2"/>
  <c r="S125" i="2"/>
  <c r="R125" i="2"/>
  <c r="I163" i="2"/>
  <c r="I145" i="2"/>
  <c r="I149" i="2"/>
  <c r="I147" i="2"/>
  <c r="I143" i="2"/>
  <c r="I156" i="2"/>
  <c r="I155" i="2"/>
  <c r="I154" i="2"/>
  <c r="I159" i="2"/>
  <c r="I148" i="2"/>
  <c r="I160" i="2"/>
  <c r="I162" i="2"/>
  <c r="I151" i="2"/>
  <c r="I161" i="2"/>
  <c r="I144" i="2"/>
  <c r="I152" i="2"/>
  <c r="I153" i="2"/>
  <c r="I150" i="2"/>
  <c r="I146" i="2"/>
  <c r="I158" i="2"/>
  <c r="S134" i="2"/>
  <c r="T134" i="2"/>
  <c r="U134" i="2"/>
  <c r="W134" i="2"/>
  <c r="X134" i="2"/>
  <c r="Y134" i="2"/>
  <c r="Z134" i="2"/>
  <c r="V134" i="2"/>
  <c r="AB134" i="2"/>
  <c r="Q134" i="2"/>
  <c r="R134" i="2"/>
  <c r="AA162" i="2"/>
  <c r="AA157" i="2"/>
  <c r="AB126" i="2"/>
  <c r="Q126" i="2"/>
  <c r="R126" i="2"/>
  <c r="S126" i="2"/>
  <c r="T126" i="2"/>
  <c r="U126" i="2"/>
  <c r="V126" i="2"/>
  <c r="W126" i="2"/>
  <c r="X126" i="2"/>
  <c r="Y126" i="2"/>
  <c r="Z126" i="2"/>
  <c r="T157" i="2"/>
  <c r="U157" i="2"/>
  <c r="X157" i="2"/>
  <c r="Y157" i="2"/>
  <c r="W157" i="2"/>
  <c r="Z157" i="2"/>
  <c r="AB157" i="2"/>
  <c r="Q157" i="2"/>
  <c r="R157" i="2"/>
  <c r="Y128" i="2"/>
  <c r="Z128" i="2"/>
  <c r="AB128" i="2"/>
  <c r="Q128" i="2"/>
  <c r="S128" i="2"/>
  <c r="T128" i="2"/>
  <c r="U128" i="2"/>
  <c r="V128" i="2"/>
  <c r="W128" i="2"/>
  <c r="X128" i="2"/>
  <c r="X129" i="2"/>
  <c r="Y129" i="2"/>
  <c r="AB129" i="2"/>
  <c r="Q129" i="2"/>
  <c r="R129" i="2"/>
  <c r="S129" i="2"/>
  <c r="T129" i="2"/>
  <c r="U129" i="2"/>
  <c r="V129" i="2"/>
  <c r="W129" i="2"/>
  <c r="Z129" i="2"/>
  <c r="AA159" i="2"/>
  <c r="Q138" i="2"/>
  <c r="AB138" i="2"/>
  <c r="R138" i="2"/>
  <c r="S138" i="2"/>
  <c r="T138" i="2"/>
  <c r="U138" i="2"/>
  <c r="V138" i="2"/>
  <c r="W138" i="2"/>
  <c r="X138" i="2"/>
  <c r="Y138" i="2"/>
  <c r="Z138" i="2"/>
  <c r="W130" i="2"/>
  <c r="Y130" i="2"/>
  <c r="X130" i="2"/>
  <c r="Z130" i="2"/>
  <c r="AB130" i="2"/>
  <c r="Q130" i="2"/>
  <c r="R130" i="2"/>
  <c r="S130" i="2"/>
  <c r="T130" i="2"/>
  <c r="U130" i="2"/>
  <c r="V130" i="2"/>
  <c r="AA151" i="2"/>
  <c r="W155" i="2"/>
  <c r="Y155" i="2"/>
  <c r="Z155" i="2"/>
  <c r="AB155" i="2"/>
  <c r="Q155" i="2"/>
  <c r="R155" i="2"/>
  <c r="T155" i="2"/>
  <c r="U155" i="2"/>
  <c r="X155" i="2"/>
  <c r="V143" i="2"/>
  <c r="W143" i="2"/>
  <c r="X143" i="2"/>
  <c r="Y143" i="2"/>
  <c r="Z143" i="2"/>
  <c r="AB143" i="2"/>
  <c r="Q143" i="2"/>
  <c r="R143" i="2"/>
  <c r="S143" i="2"/>
  <c r="T143" i="2"/>
  <c r="U143" i="2"/>
  <c r="Q150" i="2"/>
  <c r="AB150" i="2"/>
  <c r="T150" i="2"/>
  <c r="R150" i="2"/>
  <c r="U150" i="2"/>
  <c r="W150" i="2"/>
  <c r="X150" i="2"/>
  <c r="Y150" i="2"/>
  <c r="Z150" i="2"/>
  <c r="AB162" i="2"/>
  <c r="Q162" i="2"/>
  <c r="S162" i="2"/>
  <c r="T162" i="2"/>
  <c r="U162" i="2"/>
  <c r="W162" i="2"/>
  <c r="R162" i="2"/>
  <c r="X162" i="2"/>
  <c r="Y162" i="2"/>
  <c r="Z162" i="2"/>
  <c r="R159" i="2"/>
  <c r="T159" i="2"/>
  <c r="S159" i="2"/>
  <c r="V159" i="2"/>
  <c r="W159" i="2"/>
  <c r="X159" i="2"/>
  <c r="Y159" i="2"/>
  <c r="Z159" i="2"/>
  <c r="AB159" i="2"/>
  <c r="Q159" i="2"/>
  <c r="T145" i="2"/>
  <c r="U145" i="2"/>
  <c r="X145" i="2"/>
  <c r="W145" i="2"/>
  <c r="Y145" i="2"/>
  <c r="AB145" i="2"/>
  <c r="Q145" i="2"/>
  <c r="R145" i="2"/>
  <c r="S145" i="2"/>
  <c r="V145" i="2"/>
  <c r="AA160" i="2"/>
  <c r="X141" i="2"/>
  <c r="Y141" i="2"/>
  <c r="Z141" i="2"/>
  <c r="AB141" i="2"/>
  <c r="Q141" i="2"/>
  <c r="R141" i="2"/>
  <c r="T141" i="2"/>
  <c r="S141" i="2"/>
  <c r="U141" i="2"/>
  <c r="V141" i="2"/>
  <c r="W141" i="2"/>
  <c r="W142" i="2"/>
  <c r="Y142" i="2"/>
  <c r="X142" i="2"/>
  <c r="Z142" i="2"/>
  <c r="AB142" i="2"/>
  <c r="Q142" i="2"/>
  <c r="R142" i="2"/>
  <c r="S142" i="2"/>
  <c r="T142" i="2"/>
  <c r="U142" i="2"/>
  <c r="V142" i="2"/>
  <c r="AA149" i="2"/>
  <c r="AA139" i="2"/>
  <c r="AA141" i="2"/>
  <c r="AB149" i="2"/>
  <c r="S149" i="2"/>
  <c r="Q149" i="2"/>
  <c r="T149" i="2"/>
  <c r="U149" i="2"/>
  <c r="W149" i="2"/>
  <c r="X149" i="2"/>
  <c r="Y149" i="2"/>
  <c r="Z149" i="2"/>
  <c r="R149" i="2"/>
  <c r="AA147" i="2"/>
  <c r="Q160" i="2"/>
  <c r="S160" i="2"/>
  <c r="U160" i="2"/>
  <c r="W160" i="2"/>
  <c r="Y160" i="2"/>
  <c r="X160" i="2"/>
  <c r="Z160" i="2"/>
  <c r="T160" i="2"/>
  <c r="AB160" i="2"/>
  <c r="T146" i="2"/>
  <c r="U146" i="2"/>
  <c r="W146" i="2"/>
  <c r="X146" i="2"/>
  <c r="Y146" i="2"/>
  <c r="V146" i="2"/>
  <c r="Z146" i="2"/>
  <c r="AB146" i="2"/>
  <c r="Q146" i="2"/>
  <c r="R146" i="2"/>
  <c r="AA150" i="2"/>
  <c r="AA143" i="2"/>
  <c r="Z151" i="2"/>
  <c r="AB151" i="2"/>
  <c r="R151" i="2"/>
  <c r="S151" i="2"/>
  <c r="T151" i="2"/>
  <c r="U151" i="2"/>
  <c r="W151" i="2"/>
  <c r="X151" i="2"/>
  <c r="Q151" i="2"/>
  <c r="Y151" i="2"/>
  <c r="Y140" i="2"/>
  <c r="Z140" i="2"/>
  <c r="AB140" i="2"/>
  <c r="Q140" i="2"/>
  <c r="R140" i="2"/>
  <c r="S140" i="2"/>
  <c r="T140" i="2"/>
  <c r="U140" i="2"/>
  <c r="V140" i="2"/>
  <c r="W140" i="2"/>
  <c r="X140" i="2"/>
  <c r="AA148" i="2"/>
  <c r="AA140" i="2"/>
  <c r="R147" i="2"/>
  <c r="T147" i="2"/>
  <c r="S147" i="2"/>
  <c r="U147" i="2"/>
  <c r="V147" i="2"/>
  <c r="W147" i="2"/>
  <c r="X147" i="2"/>
  <c r="Y147" i="2"/>
  <c r="Z147" i="2"/>
  <c r="AB147" i="2"/>
  <c r="Q147" i="2"/>
  <c r="AA146" i="2"/>
  <c r="AA142" i="2"/>
  <c r="AA155" i="2"/>
  <c r="AA144" i="2"/>
  <c r="Q148" i="2"/>
  <c r="R148" i="2"/>
  <c r="S148" i="2"/>
  <c r="U148" i="2"/>
  <c r="W148" i="2"/>
  <c r="Y148" i="2"/>
  <c r="X148" i="2"/>
  <c r="T148" i="2"/>
  <c r="Z148" i="2"/>
  <c r="AB148" i="2"/>
  <c r="AA156" i="2"/>
  <c r="U144" i="2"/>
  <c r="W144" i="2"/>
  <c r="V144" i="2"/>
  <c r="X144" i="2"/>
  <c r="Y144" i="2"/>
  <c r="Z144" i="2"/>
  <c r="AB144" i="2"/>
  <c r="Q144" i="2"/>
  <c r="R144" i="2"/>
  <c r="S144" i="2"/>
  <c r="T144" i="2"/>
  <c r="AA152" i="2"/>
  <c r="T133" i="2"/>
  <c r="U133" i="2"/>
  <c r="X133" i="2"/>
  <c r="Y133" i="2"/>
  <c r="Z133" i="2"/>
  <c r="W133" i="2"/>
  <c r="AB133" i="2"/>
  <c r="Q133" i="2"/>
  <c r="R133" i="2"/>
  <c r="S133" i="2"/>
  <c r="V133" i="2"/>
  <c r="AB161" i="2"/>
  <c r="Q161" i="2"/>
  <c r="T161" i="2"/>
  <c r="U161" i="2"/>
  <c r="S161" i="2"/>
  <c r="W161" i="2"/>
  <c r="X161" i="2"/>
  <c r="Y161" i="2"/>
  <c r="Z161" i="2"/>
  <c r="R161" i="2"/>
  <c r="AA163" i="2"/>
  <c r="U156" i="2"/>
  <c r="W156" i="2"/>
  <c r="Y156" i="2"/>
  <c r="Z156" i="2"/>
  <c r="Q156" i="2"/>
  <c r="AB156" i="2"/>
  <c r="R156" i="2"/>
  <c r="T156" i="2"/>
  <c r="X156" i="2"/>
  <c r="AA158" i="2"/>
  <c r="Y152" i="2"/>
  <c r="Z152" i="2"/>
  <c r="AB152" i="2"/>
  <c r="Q152" i="2"/>
  <c r="R152" i="2"/>
  <c r="S152" i="2"/>
  <c r="T152" i="2"/>
  <c r="U152" i="2"/>
  <c r="W152" i="2"/>
  <c r="X152" i="2"/>
  <c r="Z139" i="2"/>
  <c r="AB139" i="2"/>
  <c r="R139" i="2"/>
  <c r="S139" i="2"/>
  <c r="T139" i="2"/>
  <c r="U139" i="2"/>
  <c r="V139" i="2"/>
  <c r="W139" i="2"/>
  <c r="X139" i="2"/>
  <c r="Q139" i="2"/>
  <c r="Y139" i="2"/>
  <c r="Z163" i="2"/>
  <c r="AB163" i="2"/>
  <c r="R163" i="2"/>
  <c r="S163" i="2"/>
  <c r="T163" i="2"/>
  <c r="U163" i="2"/>
  <c r="Q163" i="2"/>
  <c r="W163" i="2"/>
  <c r="X163" i="2"/>
  <c r="Y163" i="2"/>
  <c r="S158" i="2"/>
  <c r="T158" i="2"/>
  <c r="W158" i="2"/>
  <c r="X158" i="2"/>
  <c r="Y158" i="2"/>
  <c r="Z158" i="2"/>
  <c r="AB158" i="2"/>
  <c r="Q158" i="2"/>
  <c r="R158" i="2"/>
  <c r="U158" i="2"/>
  <c r="Y124" i="2"/>
  <c r="S124" i="2"/>
  <c r="V124" i="2"/>
  <c r="R124" i="2"/>
  <c r="X124" i="2"/>
  <c r="U124" i="2"/>
  <c r="T124" i="2"/>
  <c r="Q124" i="2"/>
  <c r="AB124" i="2"/>
  <c r="Z124" i="2"/>
  <c r="I141" i="2"/>
  <c r="I142" i="2"/>
  <c r="I140" i="2"/>
  <c r="I124" i="2"/>
  <c r="H46" i="12" s="1"/>
  <c r="D153" i="2" l="1"/>
  <c r="D137" i="2"/>
  <c r="D138" i="2"/>
  <c r="D131" i="2"/>
  <c r="D149" i="2"/>
  <c r="D130" i="2"/>
  <c r="D134" i="2"/>
  <c r="D142" i="2"/>
  <c r="D139" i="2"/>
  <c r="D132" i="2"/>
  <c r="D152" i="2"/>
  <c r="D148" i="2"/>
  <c r="D150" i="2"/>
  <c r="D133" i="2"/>
  <c r="D159" i="2"/>
  <c r="D136" i="2"/>
  <c r="D160" i="2"/>
  <c r="D144" i="2"/>
  <c r="D141" i="2"/>
  <c r="D140" i="2"/>
  <c r="D154" i="2"/>
  <c r="D163" i="2"/>
  <c r="D143" i="2"/>
  <c r="D158" i="2"/>
  <c r="D147" i="2"/>
  <c r="D135" i="2"/>
  <c r="D156" i="2"/>
  <c r="D155" i="2"/>
  <c r="D145" i="2"/>
  <c r="D162" i="2"/>
  <c r="D157" i="2"/>
  <c r="D146" i="2"/>
  <c r="D151" i="2"/>
  <c r="S157" i="2"/>
  <c r="S156" i="2"/>
  <c r="B42" i="12"/>
  <c r="S155" i="2"/>
  <c r="U159" i="2"/>
  <c r="B33" i="12" s="1"/>
  <c r="S146" i="2"/>
  <c r="V154" i="2"/>
  <c r="AB154" i="2"/>
  <c r="S150" i="2"/>
  <c r="R160" i="2"/>
  <c r="V153" i="2"/>
  <c r="AB153" i="2"/>
  <c r="Z145" i="2"/>
  <c r="B38" i="12" s="1"/>
  <c r="V156" i="2"/>
  <c r="V151" i="2"/>
  <c r="V162" i="2"/>
  <c r="V149" i="2"/>
  <c r="V163" i="2"/>
  <c r="V157" i="2"/>
  <c r="B32" i="12"/>
  <c r="V155" i="2"/>
  <c r="V158" i="2"/>
  <c r="B36" i="12"/>
  <c r="V148" i="2"/>
  <c r="V160" i="2"/>
  <c r="V152" i="2"/>
  <c r="V150" i="2"/>
  <c r="B37" i="12"/>
  <c r="B35" i="12"/>
  <c r="B29" i="12"/>
  <c r="V161" i="2"/>
  <c r="AC160" i="2"/>
  <c r="AC159" i="2"/>
  <c r="AC162" i="2"/>
  <c r="AC152" i="2"/>
  <c r="AC163" i="2"/>
  <c r="AC144" i="2"/>
  <c r="AC151" i="2"/>
  <c r="AC147" i="2"/>
  <c r="AC149" i="2"/>
  <c r="AC156" i="2"/>
  <c r="AC150" i="2"/>
  <c r="AC140" i="2"/>
  <c r="AA153" i="2"/>
  <c r="AC153" i="2"/>
  <c r="AC145" i="2"/>
  <c r="AC157" i="2"/>
  <c r="AA154" i="2"/>
  <c r="AC154" i="2"/>
  <c r="AC142" i="2"/>
  <c r="AC161" i="2"/>
  <c r="AC141" i="2"/>
  <c r="AC143" i="2"/>
  <c r="AC155" i="2"/>
  <c r="AC139" i="2"/>
  <c r="AC158" i="2"/>
  <c r="AC148" i="2"/>
  <c r="AC146" i="2"/>
  <c r="D47" i="12"/>
  <c r="AC124" i="2"/>
  <c r="AA124" i="2"/>
  <c r="B31" i="12" l="1"/>
  <c r="B40" i="12"/>
  <c r="B34" i="12"/>
  <c r="AC134" i="2"/>
  <c r="AA134" i="2"/>
  <c r="D48" i="12"/>
  <c r="I125" i="2"/>
  <c r="H47" i="12" s="1"/>
  <c r="I135" i="2"/>
  <c r="AA126" i="2" l="1"/>
  <c r="AC126" i="2"/>
  <c r="AC135" i="2"/>
  <c r="AA135" i="2"/>
  <c r="I126" i="2"/>
  <c r="H48" i="12" s="1"/>
  <c r="I136" i="2"/>
  <c r="AC136" i="2" l="1"/>
  <c r="AA136" i="2"/>
  <c r="AA127" i="2"/>
  <c r="AC127" i="2"/>
  <c r="AA128" i="2"/>
  <c r="I127" i="2"/>
  <c r="I137" i="2"/>
  <c r="AC137" i="2" l="1"/>
  <c r="AA137" i="2"/>
  <c r="AC128" i="2"/>
  <c r="R128" i="2"/>
  <c r="B30" i="12" s="1"/>
  <c r="I128" i="2"/>
  <c r="I138" i="2"/>
  <c r="I139" i="2"/>
  <c r="AC129" i="2" l="1"/>
  <c r="AA129" i="2"/>
  <c r="AA138" i="2"/>
  <c r="AC138" i="2"/>
  <c r="I130" i="2"/>
  <c r="I129" i="2"/>
  <c r="AA130" i="2" l="1"/>
  <c r="AC130" i="2"/>
  <c r="I131" i="2"/>
  <c r="AA131" i="2" l="1"/>
  <c r="AC131" i="2"/>
  <c r="I132" i="2"/>
  <c r="AC132" i="2" l="1"/>
  <c r="AA132" i="2"/>
  <c r="I133" i="2"/>
  <c r="I134" i="2"/>
  <c r="AC133" i="2" l="1"/>
  <c r="B41" i="12" s="1"/>
  <c r="AA133" i="2"/>
  <c r="B39" i="12" s="1"/>
</calcChain>
</file>

<file path=xl/sharedStrings.xml><?xml version="1.0" encoding="utf-8"?>
<sst xmlns="http://schemas.openxmlformats.org/spreadsheetml/2006/main" count="653" uniqueCount="281">
  <si>
    <t>Front jump pike</t>
  </si>
  <si>
    <t>Front jump tuck</t>
  </si>
  <si>
    <t>Front dive pike</t>
  </si>
  <si>
    <t>Front dive tuck</t>
  </si>
  <si>
    <t>100A</t>
  </si>
  <si>
    <t>100B</t>
  </si>
  <si>
    <t>100C</t>
  </si>
  <si>
    <t>101A</t>
  </si>
  <si>
    <t>101B</t>
  </si>
  <si>
    <t>101C</t>
  </si>
  <si>
    <t>101D</t>
  </si>
  <si>
    <t>102A</t>
  </si>
  <si>
    <t>102B</t>
  </si>
  <si>
    <t>102C</t>
  </si>
  <si>
    <t>Front somersault pike</t>
  </si>
  <si>
    <t>Front somersault tuck</t>
  </si>
  <si>
    <t>103B</t>
  </si>
  <si>
    <t>103C</t>
  </si>
  <si>
    <t>104B</t>
  </si>
  <si>
    <t>104C</t>
  </si>
  <si>
    <t>Front double somersault pike</t>
  </si>
  <si>
    <t>Front double somersault tuck</t>
  </si>
  <si>
    <t>106C</t>
  </si>
  <si>
    <t>Front triple somersault tuck</t>
  </si>
  <si>
    <t>Front 3 ½ somersault tuck</t>
  </si>
  <si>
    <t>107C</t>
  </si>
  <si>
    <t>Front 2 ½ somersault pike</t>
  </si>
  <si>
    <t>Front 2 ½ somersault tuck</t>
  </si>
  <si>
    <t>105B</t>
  </si>
  <si>
    <t>105C</t>
  </si>
  <si>
    <t>200A</t>
  </si>
  <si>
    <t>200B</t>
  </si>
  <si>
    <t>200C</t>
  </si>
  <si>
    <t>Back jump pike</t>
  </si>
  <si>
    <t>Back jump tuck</t>
  </si>
  <si>
    <t>201A</t>
  </si>
  <si>
    <t>201B</t>
  </si>
  <si>
    <t>201C</t>
  </si>
  <si>
    <t>201D</t>
  </si>
  <si>
    <t>Back dive pike</t>
  </si>
  <si>
    <t>Back dive tuck</t>
  </si>
  <si>
    <t>202A</t>
  </si>
  <si>
    <t>202B</t>
  </si>
  <si>
    <t>202C</t>
  </si>
  <si>
    <t>Back somersault pike</t>
  </si>
  <si>
    <t>Back somersault tuck</t>
  </si>
  <si>
    <t>Back 1 ½ somersault pike</t>
  </si>
  <si>
    <t>Back 1 ½ somersault tuck</t>
  </si>
  <si>
    <t>203A</t>
  </si>
  <si>
    <t>203B</t>
  </si>
  <si>
    <t>203C</t>
  </si>
  <si>
    <t>Back double somersault pike</t>
  </si>
  <si>
    <t>Back double somersault tuck</t>
  </si>
  <si>
    <t>204B</t>
  </si>
  <si>
    <t>204C</t>
  </si>
  <si>
    <t>205B</t>
  </si>
  <si>
    <t>205C</t>
  </si>
  <si>
    <t>Back 2 ½ somersault pike</t>
  </si>
  <si>
    <t>Back 2 ½ somersault tuck</t>
  </si>
  <si>
    <t>Front  1 ½ somersault pike</t>
  </si>
  <si>
    <t>Front  1 ½ somersault tuck</t>
  </si>
  <si>
    <t>301A</t>
  </si>
  <si>
    <t>301B</t>
  </si>
  <si>
    <t>301C</t>
  </si>
  <si>
    <t>302A</t>
  </si>
  <si>
    <t>302B</t>
  </si>
  <si>
    <t>302C</t>
  </si>
  <si>
    <t>303A</t>
  </si>
  <si>
    <t>303B</t>
  </si>
  <si>
    <t>303C</t>
  </si>
  <si>
    <t>304B</t>
  </si>
  <si>
    <t>304C</t>
  </si>
  <si>
    <t>305B</t>
  </si>
  <si>
    <t>305C</t>
  </si>
  <si>
    <t>401A</t>
  </si>
  <si>
    <t>401B</t>
  </si>
  <si>
    <t>401C</t>
  </si>
  <si>
    <t>402B</t>
  </si>
  <si>
    <t>402C</t>
  </si>
  <si>
    <t>403B</t>
  </si>
  <si>
    <t>403C</t>
  </si>
  <si>
    <t>404C</t>
  </si>
  <si>
    <t>405B</t>
  </si>
  <si>
    <t>405C</t>
  </si>
  <si>
    <t>5111A</t>
  </si>
  <si>
    <t>5111B</t>
  </si>
  <si>
    <t>5111C</t>
  </si>
  <si>
    <t>5112A</t>
  </si>
  <si>
    <t>5112B</t>
  </si>
  <si>
    <t>5121A</t>
  </si>
  <si>
    <t>5121B</t>
  </si>
  <si>
    <t>5121D</t>
  </si>
  <si>
    <t>5122D</t>
  </si>
  <si>
    <t>5124D</t>
  </si>
  <si>
    <t>5126D</t>
  </si>
  <si>
    <t>5131B</t>
  </si>
  <si>
    <t>5131C</t>
  </si>
  <si>
    <t>5132D</t>
  </si>
  <si>
    <t>5134D</t>
  </si>
  <si>
    <t>5136D</t>
  </si>
  <si>
    <t>5152B</t>
  </si>
  <si>
    <t>5152C</t>
  </si>
  <si>
    <t>5211A</t>
  </si>
  <si>
    <t>5212A</t>
  </si>
  <si>
    <t>5221D</t>
  </si>
  <si>
    <t>5222D</t>
  </si>
  <si>
    <t>5223D</t>
  </si>
  <si>
    <t>5225D</t>
  </si>
  <si>
    <t>5231D</t>
  </si>
  <si>
    <t>5233D</t>
  </si>
  <si>
    <t>5235D</t>
  </si>
  <si>
    <t>5241D</t>
  </si>
  <si>
    <t>5311A</t>
  </si>
  <si>
    <t>5312A</t>
  </si>
  <si>
    <t>5321D</t>
  </si>
  <si>
    <t>5322D</t>
  </si>
  <si>
    <t>5323D</t>
  </si>
  <si>
    <t>5325D</t>
  </si>
  <si>
    <t>5331D</t>
  </si>
  <si>
    <t>5333D</t>
  </si>
  <si>
    <t>5411A</t>
  </si>
  <si>
    <t>5411B</t>
  </si>
  <si>
    <t>5412A</t>
  </si>
  <si>
    <t>5412B</t>
  </si>
  <si>
    <t>5421B</t>
  </si>
  <si>
    <t>5421C</t>
  </si>
  <si>
    <t>5422D</t>
  </si>
  <si>
    <t>5432D</t>
  </si>
  <si>
    <t>5434D</t>
  </si>
  <si>
    <t>Reverse dive pike</t>
  </si>
  <si>
    <t>Reverse dive tuck</t>
  </si>
  <si>
    <t>Reverse somersault pike</t>
  </si>
  <si>
    <t>Reverse somersault tuck</t>
  </si>
  <si>
    <t>Reverse 1 ½ somersault pike</t>
  </si>
  <si>
    <t>Reverse 1 ½ somersault tuck</t>
  </si>
  <si>
    <t>Reverse double somersault pike</t>
  </si>
  <si>
    <t>Reverse double somersault tuck</t>
  </si>
  <si>
    <t>Reverse 2 ½ somersault pike</t>
  </si>
  <si>
    <t>Reverse 2 ½ somersault tuck</t>
  </si>
  <si>
    <t>Inward dive pike</t>
  </si>
  <si>
    <t>Inward dive tuck</t>
  </si>
  <si>
    <t>Inward somersault pike</t>
  </si>
  <si>
    <t>Inward somersault tuck</t>
  </si>
  <si>
    <t>Inward 1 ½ somersault pike</t>
  </si>
  <si>
    <t>Inward 1 ½ somersault tuck</t>
  </si>
  <si>
    <t>Inward double somersault tuck</t>
  </si>
  <si>
    <t>Inward 2 ½ somersault pike</t>
  </si>
  <si>
    <t>Inward 2 ½ somersault tuck</t>
  </si>
  <si>
    <t>Front dive ½ twist pike</t>
  </si>
  <si>
    <t>Front dive ½ twist tuck</t>
  </si>
  <si>
    <t>Front dive full twist pike</t>
  </si>
  <si>
    <t>Front somersault ½ twist pike</t>
  </si>
  <si>
    <t>Front somersault ½ twist free</t>
  </si>
  <si>
    <t>Front somersault full twist free</t>
  </si>
  <si>
    <t>Front somersault double twist free</t>
  </si>
  <si>
    <t>Front somersault triple twist free</t>
  </si>
  <si>
    <t>Front 1 ½ somersault, ½ twist pike</t>
  </si>
  <si>
    <t>Back somersault full twist free</t>
  </si>
  <si>
    <t>Reverse somersault ½ twist free</t>
  </si>
  <si>
    <t>Reverse somersault full twist free</t>
  </si>
  <si>
    <t>Reverse somersault 1 ½ twist free</t>
  </si>
  <si>
    <t>Reverse somersault 2 ½ twist free</t>
  </si>
  <si>
    <t>Reverse 1 ½ somersault ½ twist free</t>
  </si>
  <si>
    <t>Reverse 1 ½ somersault 1 ½ twist free</t>
  </si>
  <si>
    <t>Inward dive ½ twist pike</t>
  </si>
  <si>
    <t>Inward dive full twist pike</t>
  </si>
  <si>
    <t>Inward somersault full twist free</t>
  </si>
  <si>
    <t>Inward 1 ½ somersault, full twist free</t>
  </si>
  <si>
    <t>Inward 1 ½ somersault, 2 twists free</t>
  </si>
  <si>
    <t>Inward somersault ½ twist pike</t>
  </si>
  <si>
    <t>Inward somersault ½ twist tuck</t>
  </si>
  <si>
    <t>Back double somersault ½ twist free</t>
  </si>
  <si>
    <t>Back 1 ½ somersault 2 ½ twist free</t>
  </si>
  <si>
    <t>Back 1 ½ somersault 1 ½ twist free</t>
  </si>
  <si>
    <t>Back 1 ½ somersault ½ twist free</t>
  </si>
  <si>
    <t>Back somersault 2 ½ twist free</t>
  </si>
  <si>
    <t>Back somersault 1 ½ twist free</t>
  </si>
  <si>
    <t>Back somersault ½ twist free</t>
  </si>
  <si>
    <t>Front 2 ½ somersault, full twist tuck</t>
  </si>
  <si>
    <t>Front 2 ½ somersault, full twist pike</t>
  </si>
  <si>
    <t>Front 1 ½ somersault, 3 twists free</t>
  </si>
  <si>
    <t>Front 1 ½ somersault, 2 twists free</t>
  </si>
  <si>
    <t>Front 1 ½ somersault, full twist free</t>
  </si>
  <si>
    <t>Front 1 ½ somersault, ½ twist tuck</t>
  </si>
  <si>
    <t>DD</t>
  </si>
  <si>
    <t>DIVE</t>
  </si>
  <si>
    <t>NAME</t>
  </si>
  <si>
    <t>Front jump layout</t>
  </si>
  <si>
    <t>Front dive layout</t>
  </si>
  <si>
    <t>Front somersault layout</t>
  </si>
  <si>
    <t>Back jump layout</t>
  </si>
  <si>
    <t>Back dive layout</t>
  </si>
  <si>
    <t>Back somersault layout</t>
  </si>
  <si>
    <t>Back 1 ½ somersault layout</t>
  </si>
  <si>
    <t>Reverse dive layout</t>
  </si>
  <si>
    <t>Reverse somersault layout</t>
  </si>
  <si>
    <t>Reverse 1 ½ somersault layout</t>
  </si>
  <si>
    <t>Inward dive layout</t>
  </si>
  <si>
    <t>Front dive ½ twist layout</t>
  </si>
  <si>
    <t>Front dive full twist layout</t>
  </si>
  <si>
    <t>Front somersault ½ twist layout</t>
  </si>
  <si>
    <t>Back dive ½ twist layout</t>
  </si>
  <si>
    <t>Back dive full twist layout</t>
  </si>
  <si>
    <t>Reverse dive ½ twist layout</t>
  </si>
  <si>
    <t>Reverse dive full twist layout</t>
  </si>
  <si>
    <t>Inward dive ½ twist layout</t>
  </si>
  <si>
    <t>Inward dive full twist layout</t>
  </si>
  <si>
    <t>DESC</t>
  </si>
  <si>
    <t>JUDGE1</t>
  </si>
  <si>
    <t>JUDGE2</t>
  </si>
  <si>
    <t>JUDGE3</t>
  </si>
  <si>
    <t>JUDGE4</t>
  </si>
  <si>
    <t>JUDGE5</t>
  </si>
  <si>
    <t>BALK?</t>
  </si>
  <si>
    <t>SCORE</t>
  </si>
  <si>
    <t>CLUB</t>
  </si>
  <si>
    <t>TOTAL</t>
  </si>
  <si>
    <t>POINTS</t>
  </si>
  <si>
    <r>
      <rPr>
        <b/>
        <sz val="11"/>
        <color theme="1"/>
        <rFont val="Calibri"/>
        <family val="2"/>
        <scheme val="minor"/>
      </rPr>
      <t>CLUB</t>
    </r>
    <r>
      <rPr>
        <b/>
        <u/>
        <sz val="11"/>
        <color theme="1"/>
        <rFont val="Calibri"/>
        <family val="2"/>
        <scheme val="minor"/>
      </rPr>
      <t xml:space="preserve">
PTS</t>
    </r>
  </si>
  <si>
    <t>PLACE</t>
  </si>
  <si>
    <t>#</t>
  </si>
  <si>
    <t xml:space="preserve">MEET DAY : </t>
  </si>
  <si>
    <t xml:space="preserve">MEET MONTH : </t>
  </si>
  <si>
    <t xml:space="preserve">MEET YEAR : </t>
  </si>
  <si>
    <t>TIE?</t>
  </si>
  <si>
    <t>TEAM POINTS</t>
  </si>
  <si>
    <t>VAL</t>
  </si>
  <si>
    <t>BDAC</t>
  </si>
  <si>
    <t>BHILL</t>
  </si>
  <si>
    <t>CEDAR</t>
  </si>
  <si>
    <t>DIXIE</t>
  </si>
  <si>
    <t>HCP</t>
  </si>
  <si>
    <t>MWAC</t>
  </si>
  <si>
    <t>PVPC</t>
  </si>
  <si>
    <t>SENVL</t>
  </si>
  <si>
    <t>SHORE</t>
  </si>
  <si>
    <t>SIDE</t>
  </si>
  <si>
    <t>VIK</t>
  </si>
  <si>
    <t>WLRC</t>
  </si>
  <si>
    <t>Front fall-in</t>
  </si>
  <si>
    <t>Back fall in</t>
  </si>
  <si>
    <t>EXHIB?</t>
  </si>
  <si>
    <t>NO</t>
  </si>
  <si>
    <t>YES</t>
  </si>
  <si>
    <t>FIRST &amp; LAST NAME</t>
  </si>
  <si>
    <t>WSTMT</t>
  </si>
  <si>
    <t>TOP 3 DIVERS IN EACH SECTION</t>
  </si>
  <si>
    <t>DATE</t>
  </si>
  <si>
    <t>MEET</t>
  </si>
  <si>
    <t>GROUP</t>
  </si>
  <si>
    <t>POSITION</t>
  </si>
  <si>
    <t>POOL</t>
  </si>
  <si>
    <t>8- G</t>
  </si>
  <si>
    <t>8- B</t>
  </si>
  <si>
    <t>9-10 G</t>
  </si>
  <si>
    <t>9-10 B</t>
  </si>
  <si>
    <t>11-12 G</t>
  </si>
  <si>
    <t>11-12 B</t>
  </si>
  <si>
    <t>13-14 G</t>
  </si>
  <si>
    <t>13-14 B</t>
  </si>
  <si>
    <t>15+ G</t>
  </si>
  <si>
    <t>15+ B</t>
  </si>
  <si>
    <t>IN CASE OF TIES OR EXHIBITION DIVERS, MANUALLY ADD ADDITONAL TOP-3 DIVERS HERE</t>
  </si>
  <si>
    <t xml:space="preserve">ALPs Diving Calculator - written by Don Field - donniethegent@gmail.com - VERSION </t>
  </si>
  <si>
    <t>SOME TIPS TO HELP YOU MAKE THE MOST OF THIS SPREADSHEET TOOL:</t>
  </si>
  <si>
    <t>1) This spreadsheet is not a REPORTING tool, it's a MEET MANAGEMENT tool.</t>
  </si>
  <si>
    <t>3) If you enter your athletes and their dive lists BEFORE they dive, you can fix problems before they are irreparable.</t>
  </si>
  <si>
    <t>HAVE A GREAT MEET, AND THANK YOU FOR BEING A VOLUNTEER</t>
  </si>
  <si>
    <t>8) If you think this spreadsheet generates incorrect results, please email diving@alpsaquatics.ca with your concerns.</t>
  </si>
  <si>
    <t xml:space="preserve">IS THIS THE NOVICE DIVERS MEET?   </t>
  </si>
  <si>
    <t xml:space="preserve">IS THIS THE DIVING FINALS MEET?   </t>
  </si>
  <si>
    <t>4) Entering divers into the spreadsheet is easy and IT DOESN'T MATTER IF THERE ARE GAPS IN THE LIST. This will</t>
  </si>
  <si>
    <t>5) Your meet results should be calculated on computer and concurrently by hand on paper.</t>
  </si>
  <si>
    <t xml:space="preserve">     on the paper version, as the computer will probably be correct!  At the end of the event, all totals must</t>
  </si>
  <si>
    <t xml:space="preserve">     correspond. Paper dive sheets are to be retained until the end of the season.</t>
  </si>
  <si>
    <t>6) Compare your results as often as possible, and fix errors on the fly. If a difference is caused by an error in</t>
  </si>
  <si>
    <t xml:space="preserve">     entering the judges' scores, either version could be correct.  If it is a calculation error, track down the error</t>
  </si>
  <si>
    <r>
      <t xml:space="preserve">7) </t>
    </r>
    <r>
      <rPr>
        <b/>
        <sz val="11"/>
        <color theme="1"/>
        <rFont val="Calibri"/>
        <family val="2"/>
        <scheme val="minor"/>
      </rPr>
      <t>DO NOT RUN A MEET EXCLUSIVELY ON PAPER, AND THEN ENTER YOUR RESULTS INTO THIS SPREADSHEET.</t>
    </r>
  </si>
  <si>
    <t>2) It will help you identify illegal dive lists and correctly record dive scores during your meet.</t>
  </si>
  <si>
    <t xml:space="preserve">     allow you to enter home divers even before the day of the meet if that's convenient!</t>
  </si>
  <si>
    <t>2024-01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</si>
</sst>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00;;@"/>
    <numFmt numFmtId="166" formatCode="0.0"/>
    <numFmt numFmtId="167" formatCode="yyyy/mm/dd;@"/>
    <numFmt numFmtId="168" formatCode="0.00;0.00;;@"/>
  </numFmts>
  <fonts count="5" x14ac:knownFonts="1">
    <font>
      <sz val="11"/>
      <color theme="1"/>
      <name val="Calibri"/>
      <family val="2"/>
      <scheme val="minor"/>
    </font>
    <font>
      <b/>
      <sz val="11"/>
      <color theme="1"/>
      <name val="Arial"/>
      <family val="2"/>
    </font>
    <font>
      <sz val="11"/>
      <color theme="1"/>
      <name val="Arial"/>
      <family val="2"/>
    </font>
    <font>
      <b/>
      <u/>
      <sz val="11"/>
      <color theme="1"/>
      <name val="Calibri"/>
      <family val="2"/>
      <scheme val="minor"/>
    </font>
    <font>
      <b/>
      <sz val="11"/>
      <color theme="1"/>
      <name val="Calibri"/>
      <family val="2"/>
      <scheme val="minor"/>
    </font>
  </fonts>
  <fills count="8">
    <fill>
      <patternFill patternType="none"/>
    </fill>
    <fill>
      <patternFill patternType="gray125"/>
    </fill>
    <fill>
      <patternFill patternType="solid">
        <fgColor rgb="FFFBAFED"/>
        <bgColor indexed="64"/>
      </patternFill>
    </fill>
    <fill>
      <patternFill patternType="solid">
        <fgColor theme="4" tint="0.59999389629810485"/>
        <bgColor indexed="64"/>
      </patternFill>
    </fill>
    <fill>
      <patternFill patternType="solid">
        <fgColor rgb="FF92D050"/>
        <bgColor indexed="64"/>
      </patternFill>
    </fill>
    <fill>
      <patternFill patternType="solid">
        <fgColor rgb="FFFFFF00"/>
        <bgColor indexed="64"/>
      </patternFill>
    </fill>
    <fill>
      <patternFill patternType="solid">
        <fgColor theme="8" tint="0.39997558519241921"/>
        <bgColor indexed="64"/>
      </patternFill>
    </fill>
    <fill>
      <patternFill patternType="solid">
        <fgColor rgb="FFFFC000"/>
        <bgColor indexed="64"/>
      </patternFill>
    </fill>
  </fills>
  <borders count="26">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103">
    <xf numFmtId="0" fontId="0" fillId="0" borderId="0" xfId="0"/>
    <xf numFmtId="0" fontId="1" fillId="0" borderId="1" xfId="0" applyFont="1" applyBorder="1" applyAlignment="1">
      <alignment horizontal="center" vertical="center" wrapText="1"/>
    </xf>
    <xf numFmtId="0" fontId="2" fillId="0" borderId="3" xfId="0" applyFont="1" applyBorder="1" applyAlignment="1">
      <alignment vertical="center" wrapText="1"/>
    </xf>
    <xf numFmtId="0" fontId="1" fillId="0" borderId="2" xfId="0" applyFont="1" applyBorder="1" applyAlignment="1">
      <alignment horizontal="center" vertical="center"/>
    </xf>
    <xf numFmtId="0" fontId="2" fillId="0" borderId="4" xfId="0" applyFont="1" applyBorder="1" applyAlignment="1">
      <alignment vertical="center"/>
    </xf>
    <xf numFmtId="0" fontId="0" fillId="0" borderId="0" xfId="0" applyAlignment="1" applyProtection="1">
      <alignment horizontal="center"/>
      <protection locked="0"/>
    </xf>
    <xf numFmtId="0" fontId="3" fillId="0" borderId="0" xfId="0" applyFont="1" applyAlignment="1">
      <alignment horizontal="center" vertical="center"/>
    </xf>
    <xf numFmtId="0" fontId="0" fillId="0" borderId="0" xfId="0" applyAlignment="1">
      <alignment vertical="center"/>
    </xf>
    <xf numFmtId="0" fontId="0" fillId="0" borderId="5" xfId="0" applyBorder="1" applyAlignment="1" applyProtection="1">
      <alignment horizontal="center"/>
      <protection locked="0"/>
    </xf>
    <xf numFmtId="0" fontId="0" fillId="0" borderId="0" xfId="0" applyAlignment="1">
      <alignment horizontal="left"/>
    </xf>
    <xf numFmtId="0" fontId="0" fillId="0" borderId="0" xfId="0" applyAlignment="1">
      <alignment horizontal="center"/>
    </xf>
    <xf numFmtId="164" fontId="3" fillId="0" borderId="7" xfId="0" applyNumberFormat="1" applyFont="1" applyBorder="1" applyAlignment="1">
      <alignment horizontal="center" vertical="center"/>
    </xf>
    <xf numFmtId="164" fontId="3" fillId="0" borderId="8" xfId="0" applyNumberFormat="1" applyFont="1" applyBorder="1" applyAlignment="1">
      <alignment horizontal="center" vertical="center"/>
    </xf>
    <xf numFmtId="164" fontId="3" fillId="0" borderId="9" xfId="0" applyNumberFormat="1" applyFont="1" applyBorder="1" applyAlignment="1">
      <alignment horizontal="center" vertical="center" wrapText="1"/>
    </xf>
    <xf numFmtId="164" fontId="0" fillId="0" borderId="10" xfId="0" applyNumberFormat="1" applyBorder="1" applyAlignment="1">
      <alignment horizontal="center"/>
    </xf>
    <xf numFmtId="164" fontId="0" fillId="0" borderId="0" xfId="0" applyNumberFormat="1" applyAlignment="1">
      <alignment horizontal="center"/>
    </xf>
    <xf numFmtId="164" fontId="0" fillId="0" borderId="0" xfId="0" applyNumberFormat="1"/>
    <xf numFmtId="164" fontId="0" fillId="0" borderId="11" xfId="0" applyNumberFormat="1" applyBorder="1" applyAlignment="1">
      <alignment horizontal="center"/>
    </xf>
    <xf numFmtId="0" fontId="0" fillId="2" borderId="0" xfId="0" applyFill="1" applyAlignment="1">
      <alignment horizontal="center"/>
    </xf>
    <xf numFmtId="0" fontId="0" fillId="2" borderId="0" xfId="0" applyFill="1" applyAlignment="1" applyProtection="1">
      <alignment horizontal="center"/>
      <protection locked="0"/>
    </xf>
    <xf numFmtId="0" fontId="0" fillId="2" borderId="0" xfId="0" applyFill="1"/>
    <xf numFmtId="0" fontId="0" fillId="2" borderId="5" xfId="0" applyFill="1" applyBorder="1" applyAlignment="1" applyProtection="1">
      <alignment horizontal="center"/>
      <protection locked="0"/>
    </xf>
    <xf numFmtId="0" fontId="0" fillId="0" borderId="0" xfId="0" applyAlignment="1">
      <alignment horizontal="center" vertical="center"/>
    </xf>
    <xf numFmtId="0" fontId="0" fillId="0" borderId="6" xfId="0" applyBorder="1" applyAlignment="1" applyProtection="1">
      <alignment horizontal="center"/>
      <protection locked="0"/>
    </xf>
    <xf numFmtId="0" fontId="0" fillId="0" borderId="15" xfId="0" applyBorder="1" applyAlignment="1" applyProtection="1">
      <alignment horizontal="center"/>
      <protection locked="0"/>
    </xf>
    <xf numFmtId="166" fontId="1" fillId="0" borderId="2" xfId="0" applyNumberFormat="1" applyFont="1" applyBorder="1" applyAlignment="1">
      <alignment horizontal="center" vertical="center" wrapText="1"/>
    </xf>
    <xf numFmtId="166" fontId="2" fillId="0" borderId="4" xfId="0" applyNumberFormat="1" applyFont="1" applyBorder="1" applyAlignment="1">
      <alignment vertical="center" wrapText="1"/>
    </xf>
    <xf numFmtId="166" fontId="0" fillId="0" borderId="0" xfId="0" applyNumberFormat="1"/>
    <xf numFmtId="164" fontId="3" fillId="0" borderId="8" xfId="0" applyNumberFormat="1" applyFont="1" applyBorder="1" applyAlignment="1">
      <alignment horizontal="center" vertical="center" wrapText="1"/>
    </xf>
    <xf numFmtId="164" fontId="0" fillId="0" borderId="0" xfId="0" applyNumberFormat="1" applyAlignment="1" applyProtection="1">
      <alignment horizontal="center"/>
      <protection locked="0"/>
    </xf>
    <xf numFmtId="164" fontId="0" fillId="0" borderId="12" xfId="0" applyNumberFormat="1" applyBorder="1" applyAlignment="1">
      <alignment horizontal="center"/>
    </xf>
    <xf numFmtId="164" fontId="0" fillId="0" borderId="13" xfId="0" applyNumberFormat="1" applyBorder="1" applyAlignment="1">
      <alignment horizontal="center"/>
    </xf>
    <xf numFmtId="164" fontId="0" fillId="0" borderId="13" xfId="0" applyNumberFormat="1" applyBorder="1"/>
    <xf numFmtId="164" fontId="0" fillId="0" borderId="13" xfId="0" applyNumberFormat="1" applyBorder="1" applyAlignment="1" applyProtection="1">
      <alignment horizontal="center"/>
      <protection locked="0"/>
    </xf>
    <xf numFmtId="164" fontId="0" fillId="0" borderId="14" xfId="0" applyNumberFormat="1" applyBorder="1" applyAlignment="1">
      <alignment horizontal="center"/>
    </xf>
    <xf numFmtId="0" fontId="0" fillId="5" borderId="0" xfId="0" applyFill="1" applyAlignment="1">
      <alignment horizontal="left"/>
    </xf>
    <xf numFmtId="0" fontId="0" fillId="5" borderId="0" xfId="0" applyFill="1"/>
    <xf numFmtId="0" fontId="0" fillId="5" borderId="25" xfId="0" applyFill="1" applyBorder="1" applyAlignment="1" applyProtection="1">
      <alignment horizontal="center"/>
      <protection locked="0"/>
    </xf>
    <xf numFmtId="0" fontId="0" fillId="5" borderId="25" xfId="0" applyFill="1" applyBorder="1" applyProtection="1">
      <protection locked="0"/>
    </xf>
    <xf numFmtId="2" fontId="0" fillId="5" borderId="25" xfId="0" applyNumberFormat="1" applyFill="1" applyBorder="1" applyAlignment="1" applyProtection="1">
      <alignment horizontal="right"/>
      <protection locked="0"/>
    </xf>
    <xf numFmtId="0" fontId="0" fillId="6" borderId="0" xfId="0" applyFill="1" applyAlignment="1" applyProtection="1">
      <alignment horizontal="center"/>
      <protection locked="0"/>
    </xf>
    <xf numFmtId="0" fontId="0" fillId="6" borderId="5" xfId="0" applyFill="1" applyBorder="1" applyAlignment="1" applyProtection="1">
      <alignment horizontal="center"/>
      <protection locked="0"/>
    </xf>
    <xf numFmtId="0" fontId="0" fillId="6" borderId="0" xfId="0" applyFill="1" applyAlignment="1">
      <alignment horizontal="center"/>
    </xf>
    <xf numFmtId="0" fontId="0" fillId="6" borderId="0" xfId="0" applyFill="1"/>
    <xf numFmtId="0" fontId="0" fillId="0" borderId="0" xfId="0" applyAlignment="1">
      <alignment horizontal="right"/>
    </xf>
    <xf numFmtId="0" fontId="0" fillId="4" borderId="20" xfId="0" applyFill="1" applyBorder="1" applyAlignment="1">
      <alignment horizontal="center"/>
    </xf>
    <xf numFmtId="0" fontId="0" fillId="4" borderId="21" xfId="0" applyFill="1" applyBorder="1" applyAlignment="1">
      <alignment horizontal="center"/>
    </xf>
    <xf numFmtId="0" fontId="0" fillId="4" borderId="22" xfId="0" applyFill="1" applyBorder="1" applyAlignment="1">
      <alignment horizontal="center"/>
    </xf>
    <xf numFmtId="0" fontId="0" fillId="4" borderId="23" xfId="0" applyFill="1" applyBorder="1" applyAlignment="1">
      <alignment horizont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167" fontId="0" fillId="2" borderId="20" xfId="0" applyNumberFormat="1" applyFill="1" applyBorder="1" applyAlignment="1">
      <alignment horizontal="center"/>
    </xf>
    <xf numFmtId="0" fontId="0" fillId="2" borderId="21" xfId="0" applyFill="1" applyBorder="1" applyAlignment="1">
      <alignment horizontal="center"/>
    </xf>
    <xf numFmtId="167" fontId="0" fillId="3" borderId="20" xfId="0" applyNumberFormat="1" applyFill="1" applyBorder="1" applyAlignment="1">
      <alignment horizontal="center"/>
    </xf>
    <xf numFmtId="0" fontId="0" fillId="3" borderId="21" xfId="0" applyFill="1" applyBorder="1" applyAlignment="1">
      <alignment horizontal="center"/>
    </xf>
    <xf numFmtId="167" fontId="0" fillId="5" borderId="20" xfId="0" applyNumberFormat="1" applyFill="1" applyBorder="1" applyAlignment="1">
      <alignment horizontal="center"/>
    </xf>
    <xf numFmtId="167" fontId="0" fillId="5" borderId="22" xfId="0" applyNumberFormat="1" applyFill="1" applyBorder="1" applyAlignment="1">
      <alignment horizontal="center"/>
    </xf>
    <xf numFmtId="0" fontId="0" fillId="5" borderId="25" xfId="0" applyFill="1" applyBorder="1" applyAlignment="1">
      <alignment horizontal="center"/>
    </xf>
    <xf numFmtId="0" fontId="0" fillId="5" borderId="21" xfId="0" applyFill="1" applyBorder="1" applyAlignment="1" applyProtection="1">
      <alignment horizontal="center"/>
      <protection locked="0"/>
    </xf>
    <xf numFmtId="0" fontId="0" fillId="5" borderId="23" xfId="0" applyFill="1" applyBorder="1" applyAlignment="1" applyProtection="1">
      <alignment horizontal="center"/>
      <protection locked="0"/>
    </xf>
    <xf numFmtId="0" fontId="0" fillId="7" borderId="0" xfId="0" applyFill="1" applyAlignment="1">
      <alignment horizontal="center"/>
    </xf>
    <xf numFmtId="0" fontId="0" fillId="7" borderId="0" xfId="0" applyFill="1"/>
    <xf numFmtId="165" fontId="0" fillId="0" borderId="0" xfId="0" applyNumberFormat="1" applyAlignment="1">
      <alignment horizontal="center"/>
    </xf>
    <xf numFmtId="0" fontId="4" fillId="0" borderId="0" xfId="0" applyFont="1" applyAlignment="1">
      <alignment horizontal="center" vertical="center"/>
    </xf>
    <xf numFmtId="14" fontId="0" fillId="0" borderId="0" xfId="0" applyNumberFormat="1" applyAlignment="1">
      <alignment horizontal="center"/>
    </xf>
    <xf numFmtId="2" fontId="0" fillId="2" borderId="0" xfId="0" applyNumberFormat="1" applyFill="1" applyAlignment="1">
      <alignment horizontal="right"/>
    </xf>
    <xf numFmtId="0" fontId="0" fillId="3" borderId="0" xfId="0" applyFill="1" applyAlignment="1">
      <alignment horizontal="center"/>
    </xf>
    <xf numFmtId="0" fontId="0" fillId="3" borderId="0" xfId="0" applyFill="1"/>
    <xf numFmtId="2" fontId="0" fillId="3" borderId="0" xfId="0" applyNumberFormat="1" applyFill="1" applyAlignment="1">
      <alignment horizontal="right"/>
    </xf>
    <xf numFmtId="0" fontId="0" fillId="5" borderId="0" xfId="0" applyFill="1" applyAlignment="1">
      <alignment horizontal="center"/>
    </xf>
    <xf numFmtId="0" fontId="0" fillId="5" borderId="0" xfId="0" applyFill="1" applyAlignment="1" applyProtection="1">
      <alignment horizontal="center"/>
      <protection locked="0"/>
    </xf>
    <xf numFmtId="0" fontId="0" fillId="5" borderId="0" xfId="0" applyFill="1" applyProtection="1">
      <protection locked="0"/>
    </xf>
    <xf numFmtId="2" fontId="0" fillId="5" borderId="0" xfId="0" applyNumberFormat="1" applyFill="1" applyAlignment="1" applyProtection="1">
      <alignment horizontal="right"/>
      <protection locked="0"/>
    </xf>
    <xf numFmtId="0" fontId="0" fillId="5" borderId="0" xfId="0" applyFill="1" applyAlignment="1" applyProtection="1">
      <alignment horizontal="left"/>
      <protection locked="0"/>
    </xf>
    <xf numFmtId="0" fontId="4" fillId="0" borderId="0" xfId="0" applyFont="1" applyAlignment="1">
      <alignment horizontal="center"/>
    </xf>
    <xf numFmtId="0" fontId="4" fillId="0" borderId="0" xfId="0" applyFont="1" applyAlignment="1">
      <alignment horizontal="right"/>
    </xf>
    <xf numFmtId="0" fontId="3" fillId="0" borderId="0" xfId="0" applyFont="1" applyAlignment="1">
      <alignment horizontal="left"/>
    </xf>
    <xf numFmtId="165" fontId="0" fillId="0" borderId="13" xfId="0" applyNumberFormat="1" applyBorder="1" applyAlignment="1">
      <alignment horizontal="center"/>
    </xf>
    <xf numFmtId="168" fontId="0" fillId="0" borderId="0" xfId="0" applyNumberFormat="1"/>
    <xf numFmtId="168" fontId="0" fillId="0" borderId="6" xfId="0" applyNumberFormat="1" applyBorder="1"/>
    <xf numFmtId="168" fontId="0" fillId="2" borderId="0" xfId="0" applyNumberFormat="1" applyFill="1"/>
    <xf numFmtId="168" fontId="0" fillId="2" borderId="6" xfId="0" applyNumberFormat="1" applyFill="1" applyBorder="1"/>
    <xf numFmtId="168" fontId="0" fillId="6" borderId="0" xfId="0" applyNumberFormat="1" applyFill="1"/>
    <xf numFmtId="168" fontId="0" fillId="6" borderId="6" xfId="0" applyNumberFormat="1" applyFill="1" applyBorder="1"/>
    <xf numFmtId="168" fontId="0" fillId="0" borderId="0" xfId="0" applyNumberFormat="1" applyAlignment="1">
      <alignment horizontal="center"/>
    </xf>
    <xf numFmtId="168" fontId="0" fillId="0" borderId="13" xfId="0" applyNumberFormat="1" applyBorder="1" applyAlignment="1">
      <alignment horizontal="center"/>
    </xf>
    <xf numFmtId="17" fontId="4" fillId="0" borderId="0" xfId="0" quotePrefix="1" applyNumberFormat="1" applyFont="1" applyAlignment="1">
      <alignment horizontal="left"/>
    </xf>
    <xf numFmtId="0" fontId="0" fillId="0" borderId="16" xfId="0" applyBorder="1" applyProtection="1">
      <protection locked="0"/>
    </xf>
    <xf numFmtId="0" fontId="0" fillId="0" borderId="17" xfId="0" applyBorder="1" applyProtection="1">
      <protection locked="0"/>
    </xf>
    <xf numFmtId="0" fontId="3" fillId="4" borderId="18" xfId="0" applyFont="1" applyFill="1" applyBorder="1" applyAlignment="1">
      <alignment horizontal="center" vertical="center"/>
    </xf>
    <xf numFmtId="0" fontId="3" fillId="4" borderId="19" xfId="0" applyFont="1" applyFill="1" applyBorder="1" applyAlignment="1">
      <alignment horizontal="center" vertical="center"/>
    </xf>
    <xf numFmtId="0" fontId="3" fillId="0" borderId="18" xfId="0" applyFont="1" applyBorder="1" applyAlignment="1">
      <alignment horizontal="center" vertical="center"/>
    </xf>
    <xf numFmtId="0" fontId="3" fillId="0" borderId="24" xfId="0" applyFont="1" applyBorder="1" applyAlignment="1">
      <alignment horizontal="center" vertical="center"/>
    </xf>
    <xf numFmtId="0" fontId="3" fillId="0" borderId="19" xfId="0" applyFont="1" applyBorder="1" applyAlignment="1">
      <alignment horizontal="center" vertical="center"/>
    </xf>
    <xf numFmtId="0" fontId="0" fillId="2" borderId="0" xfId="0" applyFill="1" applyAlignment="1">
      <alignment horizontal="center" vertical="center"/>
    </xf>
    <xf numFmtId="0" fontId="0" fillId="2" borderId="0" xfId="0" applyFill="1" applyAlignment="1" applyProtection="1">
      <alignment horizontal="center" vertical="center" wrapText="1"/>
      <protection locked="0"/>
    </xf>
    <xf numFmtId="0" fontId="0" fillId="2" borderId="0" xfId="0" applyFill="1" applyAlignment="1" applyProtection="1">
      <alignment horizontal="center" vertical="center"/>
      <protection locked="0"/>
    </xf>
    <xf numFmtId="0" fontId="0" fillId="0" borderId="0" xfId="0" applyAlignment="1">
      <alignment horizontal="center" vertical="center"/>
    </xf>
    <xf numFmtId="0" fontId="0" fillId="0" borderId="0" xfId="0" applyAlignment="1" applyProtection="1">
      <alignment horizontal="center" vertical="center" wrapText="1"/>
      <protection locked="0"/>
    </xf>
    <xf numFmtId="0" fontId="0" fillId="0" borderId="0" xfId="0" applyAlignment="1" applyProtection="1">
      <alignment horizontal="center" vertical="center"/>
      <protection locked="0"/>
    </xf>
    <xf numFmtId="0" fontId="0" fillId="6" borderId="0" xfId="0" applyFill="1" applyAlignment="1">
      <alignment horizontal="center" vertical="center"/>
    </xf>
    <xf numFmtId="0" fontId="0" fillId="6" borderId="0" xfId="0" applyFill="1" applyAlignment="1" applyProtection="1">
      <alignment horizontal="center" vertical="center" wrapText="1"/>
      <protection locked="0"/>
    </xf>
    <xf numFmtId="0" fontId="0" fillId="6" borderId="0" xfId="0" applyFill="1" applyAlignment="1" applyProtection="1">
      <alignment horizontal="center" vertical="center"/>
      <protection locked="0"/>
    </xf>
  </cellXfs>
  <cellStyles count="1">
    <cellStyle name="Normal" xfId="0" builtinId="0"/>
  </cellStyles>
  <dxfs count="143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BAFED"/>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A43A6-FFB2-44B6-B3A5-75C149843C8A}">
  <dimension ref="A1:W87"/>
  <sheetViews>
    <sheetView topLeftCell="A49" zoomScaleNormal="100" workbookViewId="0">
      <selection activeCell="E70" sqref="E70"/>
    </sheetView>
  </sheetViews>
  <sheetFormatPr defaultColWidth="8.85546875" defaultRowHeight="15" x14ac:dyDescent="0.25"/>
  <cols>
    <col min="1" max="1" width="15.7109375" style="10" customWidth="1"/>
    <col min="2" max="3" width="15.28515625" style="10" customWidth="1"/>
    <col min="4" max="4" width="10.28515625" style="10" customWidth="1"/>
    <col min="5" max="5" width="26" customWidth="1"/>
    <col min="6" max="6" width="12.42578125" style="10" customWidth="1"/>
    <col min="8" max="8" width="6.28515625" style="10" customWidth="1"/>
  </cols>
  <sheetData>
    <row r="1" spans="1:9" x14ac:dyDescent="0.25">
      <c r="A1" s="74"/>
      <c r="B1" s="74"/>
      <c r="C1" s="74"/>
      <c r="D1" s="75"/>
      <c r="E1" s="75" t="s">
        <v>263</v>
      </c>
      <c r="F1" s="86" t="s">
        <v>280</v>
      </c>
    </row>
    <row r="2" spans="1:9" ht="14.45" customHeight="1" x14ac:dyDescent="0.25"/>
    <row r="3" spans="1:9" ht="14.45" customHeight="1" x14ac:dyDescent="0.25">
      <c r="A3" s="76" t="s">
        <v>264</v>
      </c>
    </row>
    <row r="4" spans="1:9" ht="14.45" customHeight="1" x14ac:dyDescent="0.25">
      <c r="A4" s="9"/>
      <c r="B4" s="9"/>
      <c r="C4" s="9"/>
      <c r="D4" s="9"/>
      <c r="E4" s="9"/>
      <c r="F4" s="9"/>
      <c r="G4" s="9"/>
      <c r="H4" s="9"/>
      <c r="I4" s="9"/>
    </row>
    <row r="5" spans="1:9" ht="14.45" customHeight="1" x14ac:dyDescent="0.25">
      <c r="A5" s="9" t="s">
        <v>265</v>
      </c>
      <c r="B5" s="9"/>
      <c r="C5" s="9"/>
      <c r="D5" s="9"/>
      <c r="E5" s="9"/>
      <c r="F5" s="9"/>
      <c r="G5" s="9"/>
      <c r="H5" s="9"/>
      <c r="I5" s="9"/>
    </row>
    <row r="6" spans="1:9" ht="14.45" customHeight="1" x14ac:dyDescent="0.25">
      <c r="A6" s="9" t="s">
        <v>278</v>
      </c>
      <c r="B6" s="9"/>
      <c r="C6" s="9"/>
      <c r="D6" s="9"/>
      <c r="E6" s="9"/>
      <c r="F6" s="9"/>
      <c r="G6" s="9"/>
      <c r="H6" s="9"/>
      <c r="I6" s="9"/>
    </row>
    <row r="7" spans="1:9" ht="14.45" customHeight="1" x14ac:dyDescent="0.25">
      <c r="A7" s="9" t="s">
        <v>266</v>
      </c>
      <c r="B7" s="9"/>
      <c r="C7" s="9"/>
      <c r="D7" s="9"/>
      <c r="E7" s="9"/>
      <c r="F7" s="9"/>
      <c r="G7" s="9"/>
      <c r="H7" s="9"/>
      <c r="I7" s="9"/>
    </row>
    <row r="8" spans="1:9" ht="14.45" customHeight="1" x14ac:dyDescent="0.25">
      <c r="A8" s="9" t="s">
        <v>271</v>
      </c>
      <c r="B8" s="9"/>
      <c r="C8" s="9"/>
      <c r="D8" s="9"/>
      <c r="E8" s="9"/>
      <c r="F8" s="9"/>
      <c r="G8" s="9"/>
      <c r="H8" s="9"/>
      <c r="I8" s="9"/>
    </row>
    <row r="9" spans="1:9" ht="14.45" customHeight="1" x14ac:dyDescent="0.25">
      <c r="A9" t="s">
        <v>279</v>
      </c>
      <c r="B9" s="9"/>
      <c r="C9" s="9"/>
      <c r="D9" s="9"/>
      <c r="E9" s="9"/>
      <c r="F9" s="9"/>
      <c r="G9" s="9"/>
      <c r="H9" s="9"/>
      <c r="I9" s="9"/>
    </row>
    <row r="10" spans="1:9" ht="14.45" customHeight="1" x14ac:dyDescent="0.25">
      <c r="A10" s="9" t="s">
        <v>272</v>
      </c>
      <c r="B10" s="9"/>
      <c r="C10" s="9"/>
      <c r="D10" s="9"/>
      <c r="E10" s="9"/>
      <c r="F10" s="9"/>
      <c r="G10" s="9"/>
      <c r="H10" s="9"/>
      <c r="I10" s="9"/>
    </row>
    <row r="11" spans="1:9" ht="14.45" customHeight="1" x14ac:dyDescent="0.25">
      <c r="A11" s="9" t="s">
        <v>275</v>
      </c>
      <c r="B11" s="9"/>
      <c r="C11" s="9"/>
      <c r="D11" s="9"/>
      <c r="E11" s="9"/>
      <c r="F11" s="9"/>
      <c r="G11" s="9"/>
      <c r="H11" s="9"/>
      <c r="I11" s="9"/>
    </row>
    <row r="12" spans="1:9" ht="14.45" customHeight="1" x14ac:dyDescent="0.25">
      <c r="A12" s="9" t="s">
        <v>276</v>
      </c>
      <c r="B12" s="9"/>
      <c r="C12" s="9"/>
      <c r="D12" s="9"/>
      <c r="E12" s="9"/>
      <c r="F12" s="9"/>
      <c r="G12" s="9"/>
      <c r="H12" s="9"/>
      <c r="I12" s="9"/>
    </row>
    <row r="13" spans="1:9" ht="14.45" customHeight="1" x14ac:dyDescent="0.25">
      <c r="A13" s="9" t="s">
        <v>273</v>
      </c>
      <c r="B13" s="9"/>
      <c r="C13" s="9"/>
      <c r="D13" s="9"/>
      <c r="E13" s="9"/>
      <c r="F13" s="9"/>
      <c r="G13" s="9"/>
      <c r="H13" s="9"/>
      <c r="I13" s="9"/>
    </row>
    <row r="14" spans="1:9" ht="14.45" customHeight="1" x14ac:dyDescent="0.25">
      <c r="A14" s="9" t="s">
        <v>274</v>
      </c>
      <c r="B14" s="9"/>
      <c r="C14" s="9"/>
      <c r="D14" s="9"/>
      <c r="E14" s="9"/>
      <c r="F14" s="9"/>
      <c r="G14" s="9"/>
      <c r="H14" s="9"/>
      <c r="I14" s="9"/>
    </row>
    <row r="15" spans="1:9" ht="14.45" customHeight="1" x14ac:dyDescent="0.25">
      <c r="A15" s="9" t="s">
        <v>277</v>
      </c>
      <c r="B15" s="9"/>
      <c r="C15" s="9"/>
      <c r="D15" s="9"/>
      <c r="E15" s="9"/>
      <c r="F15" s="9"/>
      <c r="G15" s="9"/>
      <c r="H15" s="9"/>
      <c r="I15" s="9"/>
    </row>
    <row r="16" spans="1:9" ht="14.45" customHeight="1" x14ac:dyDescent="0.25">
      <c r="A16" s="9" t="s">
        <v>268</v>
      </c>
      <c r="B16" s="9"/>
      <c r="C16" s="9"/>
      <c r="D16" s="9"/>
      <c r="E16" s="9"/>
      <c r="F16" s="9"/>
      <c r="G16" s="9"/>
      <c r="H16" s="9"/>
      <c r="I16" s="9"/>
    </row>
    <row r="17" spans="1:23" ht="14.45" customHeight="1" x14ac:dyDescent="0.25">
      <c r="A17" s="9"/>
      <c r="B17" s="9"/>
      <c r="C17" s="9"/>
      <c r="D17" s="9"/>
      <c r="E17" s="9"/>
      <c r="F17" s="9"/>
      <c r="G17" s="9"/>
      <c r="H17" s="9"/>
      <c r="I17" s="9"/>
    </row>
    <row r="18" spans="1:23" ht="14.45" customHeight="1" x14ac:dyDescent="0.25">
      <c r="A18" s="9"/>
      <c r="B18" s="76" t="s">
        <v>267</v>
      </c>
      <c r="C18" s="9"/>
      <c r="D18" s="9"/>
      <c r="E18" s="9"/>
      <c r="F18" s="9"/>
      <c r="G18" s="9"/>
      <c r="H18" s="9"/>
      <c r="I18" s="9"/>
    </row>
    <row r="19" spans="1:23" ht="14.45" customHeight="1" thickBot="1" x14ac:dyDescent="0.3">
      <c r="A19" s="9"/>
      <c r="B19" s="9"/>
      <c r="C19" s="9"/>
      <c r="D19" s="9"/>
      <c r="E19" s="9"/>
      <c r="F19" s="9"/>
      <c r="G19" s="9"/>
      <c r="H19" s="9"/>
      <c r="I19" s="9"/>
    </row>
    <row r="20" spans="1:23" ht="15.75" thickBot="1" x14ac:dyDescent="0.3">
      <c r="A20" s="44" t="s">
        <v>221</v>
      </c>
      <c r="B20" s="23"/>
      <c r="C20" s="44" t="s">
        <v>222</v>
      </c>
      <c r="D20" s="23"/>
      <c r="E20" s="44" t="s">
        <v>223</v>
      </c>
      <c r="F20" s="23"/>
    </row>
    <row r="21" spans="1:23" ht="15.75" thickBot="1" x14ac:dyDescent="0.3">
      <c r="A21" s="44"/>
      <c r="E21" s="44"/>
    </row>
    <row r="22" spans="1:23" ht="15.75" thickBot="1" x14ac:dyDescent="0.3">
      <c r="A22" s="9"/>
      <c r="B22" s="9"/>
      <c r="C22" s="9"/>
      <c r="E22" s="44" t="s">
        <v>269</v>
      </c>
      <c r="F22" s="23" t="s">
        <v>242</v>
      </c>
    </row>
    <row r="23" spans="1:23" ht="15.75" thickBot="1" x14ac:dyDescent="0.3">
      <c r="A23" s="9"/>
      <c r="B23" s="9"/>
      <c r="C23"/>
      <c r="E23" s="44" t="s">
        <v>270</v>
      </c>
      <c r="F23" s="23" t="s">
        <v>242</v>
      </c>
    </row>
    <row r="24" spans="1:23" ht="15.75" thickBot="1" x14ac:dyDescent="0.3">
      <c r="A24" s="44"/>
      <c r="E24" s="44"/>
    </row>
    <row r="25" spans="1:23" ht="15.75" thickBot="1" x14ac:dyDescent="0.3">
      <c r="A25" s="44" t="str">
        <f>IF(AND(F22="NO",F23="NO"),"HOME POOL : ","")</f>
        <v xml:space="preserve">HOME POOL : </v>
      </c>
      <c r="B25" s="24"/>
      <c r="D25" s="44" t="str">
        <f>IF(AND(F22="NO",F23="NO"),"HOME POOL MEET MGR : ","GIRLS MEET MGR : ")</f>
        <v xml:space="preserve">HOME POOL MEET MGR : </v>
      </c>
      <c r="E25" s="87"/>
      <c r="F25" s="88"/>
      <c r="H25"/>
    </row>
    <row r="26" spans="1:23" ht="15.75" thickBot="1" x14ac:dyDescent="0.3">
      <c r="A26" s="44" t="str">
        <f>IF(AND(F22="NO",F23="NO"),"VISITOR POOL : ","")</f>
        <v xml:space="preserve">VISITOR POOL : </v>
      </c>
      <c r="B26" s="23"/>
      <c r="C26"/>
      <c r="D26" s="44" t="str">
        <f>IF(AND(F22="NO",F23="NO"),"VISITOR POOL REP : ","BOYS MEET MGR : ")</f>
        <v xml:space="preserve">VISITOR POOL REP : </v>
      </c>
      <c r="E26" s="87"/>
      <c r="F26" s="88"/>
      <c r="H26"/>
    </row>
    <row r="28" spans="1:23" ht="21.75" customHeight="1" x14ac:dyDescent="0.25">
      <c r="A28" s="89" t="s">
        <v>225</v>
      </c>
      <c r="B28" s="90"/>
      <c r="D28"/>
      <c r="E28" s="10"/>
      <c r="F28"/>
      <c r="G28" s="10"/>
      <c r="H28"/>
    </row>
    <row r="29" spans="1:23" x14ac:dyDescent="0.25">
      <c r="A29" s="45" t="s">
        <v>227</v>
      </c>
      <c r="B29" s="46">
        <f>SUM('-8G'!Q$124:Q$163)+SUM('-8B'!Q$124:Q$163)+SUM('9-10G'!Q124:Q163)+SUM('9-10B'!Q124:Q163)+SUM('11-12G'!Q100:Q123)+SUM('11-12B'!Q100:Q123)+SUM('13-14G'!Q100:Q123)+SUM('13-14B'!Q100:Q123)+SUM('15+G'!Q124:Q147)+SUM('15+B'!Q124:Q147)</f>
        <v>0</v>
      </c>
      <c r="E29" s="10"/>
      <c r="G29" s="10"/>
      <c r="I29" s="10"/>
      <c r="J29" s="10"/>
      <c r="K29" s="10"/>
      <c r="L29" s="10"/>
      <c r="M29" s="10"/>
      <c r="N29" s="10"/>
      <c r="O29" s="10"/>
      <c r="P29" s="10"/>
      <c r="Q29" s="10"/>
      <c r="R29" s="10"/>
      <c r="S29" s="10"/>
      <c r="T29" s="10"/>
      <c r="U29" s="10"/>
      <c r="V29" s="10"/>
      <c r="W29" s="10"/>
    </row>
    <row r="30" spans="1:23" x14ac:dyDescent="0.25">
      <c r="A30" s="45" t="s">
        <v>228</v>
      </c>
      <c r="B30" s="46">
        <f>SUM('-8G'!R$124:R$163)+SUM('-8B'!R$124:R$163)+SUM('9-10G'!R124:R163)+SUM('9-10B'!R124:R163)+SUM('11-12G'!R100:R123)+SUM('11-12B'!R100:R123)+SUM('13-14G'!R100:R123)+SUM('13-14B'!R100:R123)+SUM('15+G'!R124:R147)+SUM('15+B'!R124:R147)</f>
        <v>0</v>
      </c>
      <c r="D30"/>
      <c r="E30" s="10"/>
      <c r="F30"/>
      <c r="G30" s="10"/>
      <c r="H30"/>
    </row>
    <row r="31" spans="1:23" x14ac:dyDescent="0.25">
      <c r="A31" s="45" t="s">
        <v>229</v>
      </c>
      <c r="B31" s="46">
        <f>SUM('-8G'!S$124:S$163)+SUM('-8B'!S$124:S$163)+SUM('9-10G'!S124:S163)+SUM('9-10B'!S124:S163)+SUM('11-12G'!S100:S123)+SUM('11-12B'!S100:S123)+SUM('13-14G'!S100:S123)+SUM('13-14B'!S100:S123)+SUM('15+G'!S124:S147)+SUM('15+B'!S124:S147)</f>
        <v>0</v>
      </c>
      <c r="D31"/>
      <c r="E31" s="10"/>
      <c r="F31"/>
      <c r="G31" s="10"/>
      <c r="H31"/>
    </row>
    <row r="32" spans="1:23" x14ac:dyDescent="0.25">
      <c r="A32" s="45" t="s">
        <v>230</v>
      </c>
      <c r="B32" s="46">
        <f>SUM('-8G'!T$124:T$163)+SUM('-8B'!T$124:T$163)+SUM('9-10G'!T124:T163)+SUM('9-10B'!T124:T163)+SUM('11-12G'!T100:T123)+SUM('11-12B'!T100:T123)+SUM('13-14G'!T100:T123)+SUM('13-14B'!T100:T123)+SUM('15+G'!T124:T147)+SUM('15+B'!T124:T147)</f>
        <v>0</v>
      </c>
      <c r="D32"/>
      <c r="E32" s="10"/>
      <c r="F32"/>
      <c r="G32" s="10"/>
      <c r="H32"/>
    </row>
    <row r="33" spans="1:10" x14ac:dyDescent="0.25">
      <c r="A33" s="45" t="s">
        <v>231</v>
      </c>
      <c r="B33" s="46">
        <f>SUM('-8G'!U$124:U$163)+SUM('-8B'!U$124:U$163)+SUM('9-10G'!U124:U163)+SUM('9-10B'!U124:U163)+SUM('11-12G'!U100:U123)+SUM('11-12B'!U100:U123)+SUM('13-14G'!U100:U123)+SUM('13-14B'!U100:U123)+SUM('15+G'!U124:U147)+SUM('15+B'!U124:U147)</f>
        <v>0</v>
      </c>
      <c r="D33"/>
      <c r="E33" s="64"/>
      <c r="F33"/>
      <c r="G33" s="10"/>
      <c r="H33"/>
      <c r="J33" s="10"/>
    </row>
    <row r="34" spans="1:10" x14ac:dyDescent="0.25">
      <c r="A34" s="45" t="s">
        <v>232</v>
      </c>
      <c r="B34" s="46">
        <f>SUM('-8G'!V$124:V$163)+SUM('-8B'!V$124:V$163)+SUM('9-10G'!V124:V163)+SUM('9-10B'!V124:V163)+SUM('11-12G'!V100:V123)+SUM('11-12B'!V100:V123)+SUM('13-14G'!V100:V123)+SUM('13-14B'!V100:V123)+SUM('15+G'!V124:V147)+SUM('15+B'!V124:V147)</f>
        <v>0</v>
      </c>
      <c r="D34"/>
      <c r="E34" s="10"/>
      <c r="F34"/>
      <c r="G34" s="10"/>
      <c r="H34"/>
      <c r="J34" s="10"/>
    </row>
    <row r="35" spans="1:10" x14ac:dyDescent="0.25">
      <c r="A35" s="45" t="s">
        <v>233</v>
      </c>
      <c r="B35" s="46">
        <f>SUM('-8G'!W$124:W$163)+SUM('-8B'!W$124:W$163)+SUM('9-10G'!W124:W163)+SUM('9-10B'!W124:W163)+SUM('11-12G'!W100:W123)+SUM('11-12B'!W100:W123)+SUM('13-14G'!W100:W123)+SUM('13-14B'!W100:W123)+SUM('15+G'!W124:W147)+SUM('15+B'!W124:W147)</f>
        <v>0</v>
      </c>
      <c r="D35"/>
      <c r="E35" s="10"/>
      <c r="F35"/>
      <c r="G35" s="10"/>
      <c r="H35"/>
      <c r="J35" s="10"/>
    </row>
    <row r="36" spans="1:10" x14ac:dyDescent="0.25">
      <c r="A36" s="45" t="s">
        <v>234</v>
      </c>
      <c r="B36" s="46">
        <f>SUM('-8G'!X$124:X$163)+SUM('-8B'!X$124:X$163)+SUM('9-10G'!X124:X163)+SUM('9-10B'!X124:X163)+SUM('11-12G'!X100:X123)+SUM('11-12B'!X100:X123)+SUM('13-14G'!X100:X123)+SUM('13-14B'!X100:X123)+SUM('15+G'!X124:X147)+SUM('15+B'!X124:X147)</f>
        <v>0</v>
      </c>
      <c r="D36"/>
      <c r="E36" s="10"/>
      <c r="F36"/>
      <c r="G36" s="10"/>
      <c r="H36"/>
      <c r="J36" s="10"/>
    </row>
    <row r="37" spans="1:10" x14ac:dyDescent="0.25">
      <c r="A37" s="45" t="s">
        <v>235</v>
      </c>
      <c r="B37" s="46">
        <f>SUM('-8G'!Y$124:Y$163)+SUM('-8B'!Y$124:Y$163)+SUM('9-10G'!Y124:Y163)+SUM('9-10B'!Y124:Y163)+SUM('11-12G'!Y100:Y123)+SUM('11-12B'!Y100:Y123)+SUM('13-14G'!Y100:Y123)+SUM('13-14B'!Y100:Y123)+SUM('15+G'!Y124:Y147)+SUM('15+B'!Y124:Y147)</f>
        <v>0</v>
      </c>
      <c r="D37"/>
      <c r="E37" s="10"/>
      <c r="F37"/>
      <c r="G37" s="10"/>
      <c r="H37"/>
      <c r="J37" s="10"/>
    </row>
    <row r="38" spans="1:10" x14ac:dyDescent="0.25">
      <c r="A38" s="45" t="s">
        <v>236</v>
      </c>
      <c r="B38" s="46">
        <f>SUM('-8G'!Z$124:Z$163)+SUM('-8B'!Z$124:Z$163)+SUM('9-10G'!Z124:Z163)+SUM('9-10B'!Z124:Z163)+SUM('11-12G'!Z100:Z123)+SUM('11-12B'!Z100:Z123)+SUM('13-14G'!Z100:Z123)+SUM('13-14B'!Z100:Z123)+SUM('15+G'!Z124:Z147)+SUM('15+B'!Z124:Z147)</f>
        <v>0</v>
      </c>
      <c r="D38"/>
      <c r="E38" s="10"/>
      <c r="F38"/>
      <c r="G38" s="10"/>
      <c r="H38"/>
      <c r="J38" s="10"/>
    </row>
    <row r="39" spans="1:10" x14ac:dyDescent="0.25">
      <c r="A39" s="45" t="s">
        <v>226</v>
      </c>
      <c r="B39" s="46">
        <f>SUM('-8G'!AA$124:AA$163)+SUM('-8B'!AA$124:AA$163)+SUM('9-10G'!AA124:AA163)+SUM('9-10B'!AA124:AA163)+SUM('11-12G'!AA100:AA123)+SUM('11-12B'!AA100:AA123)+SUM('13-14G'!AA100:AA123)+SUM('13-14B'!AA100:AA123)+SUM('15+G'!AA124:AA147)+SUM('15+B'!AA124:AA147)</f>
        <v>0</v>
      </c>
      <c r="D39"/>
      <c r="E39" s="10"/>
      <c r="F39"/>
      <c r="G39" s="10"/>
      <c r="H39"/>
      <c r="J39" s="10"/>
    </row>
    <row r="40" spans="1:10" x14ac:dyDescent="0.25">
      <c r="A40" s="45" t="s">
        <v>237</v>
      </c>
      <c r="B40" s="46">
        <f>SUM('-8G'!AB$124:AB$163)+SUM('-8B'!AB$124:AB$163)+SUM('9-10G'!AB124:AB163)+SUM('9-10B'!AB124:AB163)+SUM('11-12G'!AB100:AB123)+SUM('11-12B'!AB100:AB123)+SUM('13-14G'!AB100:AB123)+SUM('13-14B'!AB100:AB123)+SUM('15+G'!AB124:AB147)+SUM('15+B'!AB124:AB147)</f>
        <v>0</v>
      </c>
      <c r="D40"/>
      <c r="E40" s="10"/>
      <c r="F40"/>
      <c r="G40" s="10"/>
      <c r="H40"/>
      <c r="J40" s="10"/>
    </row>
    <row r="41" spans="1:10" x14ac:dyDescent="0.25">
      <c r="A41" s="45" t="s">
        <v>238</v>
      </c>
      <c r="B41" s="46">
        <f>SUM('-8G'!AC$124:AC$163)+SUM('-8B'!AC$124:AC$163)+SUM('9-10G'!AC124:AC163)+SUM('9-10B'!AC124:AC163)+SUM('11-12G'!AC100:AC123)+SUM('11-12B'!AC100:AC123)+SUM('13-14G'!AC100:AC123)+SUM('13-14B'!AC100:AC123)+SUM('15+G'!AC124:AC147)+SUM('15+B'!AC124:AC147)</f>
        <v>0</v>
      </c>
      <c r="D41"/>
      <c r="E41" s="10"/>
      <c r="F41"/>
      <c r="G41" s="10"/>
      <c r="H41"/>
      <c r="J41" s="10"/>
    </row>
    <row r="42" spans="1:10" x14ac:dyDescent="0.25">
      <c r="A42" s="47" t="s">
        <v>245</v>
      </c>
      <c r="B42" s="48">
        <f>SUM('-8G'!AD$124:AD$163)+SUM('-8B'!AD$124:AD$163)+SUM('9-10G'!AD124:AD163)+SUM('9-10B'!AD124:AD163)+SUM('11-12G'!AD100:AD123)+SUM('11-12B'!AD100:AD123)+SUM('13-14G'!AD100:AD123)+SUM('13-14B'!AD100:AD123)+SUM('15+G'!AD124:AD147)+SUM('15+B'!AD124:AD147)</f>
        <v>0</v>
      </c>
      <c r="D42"/>
      <c r="E42" s="10"/>
      <c r="F42"/>
      <c r="G42" s="10"/>
      <c r="H42"/>
      <c r="J42" s="10"/>
    </row>
    <row r="43" spans="1:10" x14ac:dyDescent="0.25">
      <c r="J43" s="10"/>
    </row>
    <row r="44" spans="1:10" ht="19.350000000000001" customHeight="1" x14ac:dyDescent="0.25">
      <c r="A44" s="91" t="s">
        <v>246</v>
      </c>
      <c r="B44" s="92"/>
      <c r="C44" s="92"/>
      <c r="D44" s="92"/>
      <c r="E44" s="92"/>
      <c r="F44" s="92"/>
      <c r="G44" s="92"/>
      <c r="H44" s="93"/>
      <c r="J44" s="10"/>
    </row>
    <row r="45" spans="1:10" x14ac:dyDescent="0.25">
      <c r="A45" s="49" t="s">
        <v>247</v>
      </c>
      <c r="B45" s="63" t="s">
        <v>248</v>
      </c>
      <c r="C45" s="63" t="s">
        <v>249</v>
      </c>
      <c r="D45" s="63" t="s">
        <v>250</v>
      </c>
      <c r="E45" s="63" t="s">
        <v>186</v>
      </c>
      <c r="F45" s="63" t="s">
        <v>251</v>
      </c>
      <c r="G45" s="63" t="s">
        <v>214</v>
      </c>
      <c r="H45" s="50" t="s">
        <v>224</v>
      </c>
      <c r="J45" s="10"/>
    </row>
    <row r="46" spans="1:10" x14ac:dyDescent="0.25">
      <c r="A46" s="51" t="e">
        <f>DATE($F$20,$D$20,$B$20)</f>
        <v>#NUM!</v>
      </c>
      <c r="B46" s="18" t="str">
        <f>IF($F$22="YES", "NOVICE "&amp;F20,IF($F$23="YES","FINALS "&amp;$F$20,$B$26&amp;" at "&amp;$B$25))</f>
        <v xml:space="preserve"> at </v>
      </c>
      <c r="C46" s="18" t="s">
        <v>252</v>
      </c>
      <c r="D46" s="18">
        <f>'-8G'!C124</f>
        <v>0</v>
      </c>
      <c r="E46" s="20" t="str">
        <f>'-8G'!F124&amp;IF('-8G'!H124&lt;&gt;""," (EXHIB)","")</f>
        <v>0</v>
      </c>
      <c r="F46" s="18">
        <f>'-8G'!G124</f>
        <v>0</v>
      </c>
      <c r="G46" s="65">
        <f>'-8G'!E124</f>
        <v>0</v>
      </c>
      <c r="H46" s="52" t="str">
        <f>'-8G'!I124</f>
        <v/>
      </c>
      <c r="J46" s="10"/>
    </row>
    <row r="47" spans="1:10" x14ac:dyDescent="0.25">
      <c r="A47" s="51" t="e">
        <f t="shared" ref="A47:A87" si="0">DATE($F$20,$D$20,$B$20)</f>
        <v>#NUM!</v>
      </c>
      <c r="B47" s="18" t="str">
        <f>$B$46</f>
        <v xml:space="preserve"> at </v>
      </c>
      <c r="C47" s="18" t="s">
        <v>252</v>
      </c>
      <c r="D47" s="18">
        <f>'-8G'!C125</f>
        <v>0</v>
      </c>
      <c r="E47" s="20" t="str">
        <f>'-8G'!F125&amp;IF('-8G'!H125&lt;&gt;""," (EXHIB)","")</f>
        <v>0</v>
      </c>
      <c r="F47" s="18">
        <f>'-8G'!G125</f>
        <v>0</v>
      </c>
      <c r="G47" s="65">
        <f>'-8G'!E125</f>
        <v>0</v>
      </c>
      <c r="H47" s="52" t="str">
        <f>'-8G'!I125</f>
        <v/>
      </c>
    </row>
    <row r="48" spans="1:10" x14ac:dyDescent="0.25">
      <c r="A48" s="51" t="e">
        <f t="shared" si="0"/>
        <v>#NUM!</v>
      </c>
      <c r="B48" s="18" t="str">
        <f t="shared" ref="B48:B87" si="1">$B$46</f>
        <v xml:space="preserve"> at </v>
      </c>
      <c r="C48" s="18" t="s">
        <v>252</v>
      </c>
      <c r="D48" s="18">
        <f>'-8G'!C126</f>
        <v>0</v>
      </c>
      <c r="E48" s="20" t="str">
        <f>'-8G'!F126&amp;IF('-8G'!H126&lt;&gt;""," (EXHIB)","")</f>
        <v>0</v>
      </c>
      <c r="F48" s="18">
        <f>'-8G'!G126</f>
        <v>0</v>
      </c>
      <c r="G48" s="65">
        <f>'-8G'!E126</f>
        <v>0</v>
      </c>
      <c r="H48" s="52" t="str">
        <f>'-8G'!I126</f>
        <v/>
      </c>
    </row>
    <row r="49" spans="1:8" x14ac:dyDescent="0.25">
      <c r="A49" s="53" t="e">
        <f t="shared" si="0"/>
        <v>#NUM!</v>
      </c>
      <c r="B49" s="66" t="str">
        <f t="shared" si="1"/>
        <v xml:space="preserve"> at </v>
      </c>
      <c r="C49" s="66" t="s">
        <v>253</v>
      </c>
      <c r="D49" s="66">
        <f>'-8B'!C124</f>
        <v>0</v>
      </c>
      <c r="E49" s="67" t="str">
        <f>'-8B'!F124&amp;IF('-8B'!H124&lt;&gt;""," (EXHIB)","")</f>
        <v>0</v>
      </c>
      <c r="F49" s="66">
        <f>'-8B'!G124</f>
        <v>0</v>
      </c>
      <c r="G49" s="68">
        <f>'-8B'!E124</f>
        <v>0</v>
      </c>
      <c r="H49" s="54" t="str">
        <f>'-8B'!I124</f>
        <v/>
      </c>
    </row>
    <row r="50" spans="1:8" x14ac:dyDescent="0.25">
      <c r="A50" s="53" t="e">
        <f t="shared" si="0"/>
        <v>#NUM!</v>
      </c>
      <c r="B50" s="66" t="str">
        <f t="shared" si="1"/>
        <v xml:space="preserve"> at </v>
      </c>
      <c r="C50" s="66" t="s">
        <v>253</v>
      </c>
      <c r="D50" s="66">
        <f>'-8B'!C125</f>
        <v>0</v>
      </c>
      <c r="E50" s="67" t="str">
        <f>'-8B'!F125&amp;IF('-8B'!H125&lt;&gt;""," (EXHIB)","")</f>
        <v>0</v>
      </c>
      <c r="F50" s="66">
        <f>'-8B'!G125</f>
        <v>0</v>
      </c>
      <c r="G50" s="68">
        <f>'-8B'!E125</f>
        <v>0</v>
      </c>
      <c r="H50" s="54" t="str">
        <f>'-8B'!I125</f>
        <v/>
      </c>
    </row>
    <row r="51" spans="1:8" x14ac:dyDescent="0.25">
      <c r="A51" s="53" t="e">
        <f t="shared" si="0"/>
        <v>#NUM!</v>
      </c>
      <c r="B51" s="66" t="str">
        <f t="shared" si="1"/>
        <v xml:space="preserve"> at </v>
      </c>
      <c r="C51" s="66" t="s">
        <v>253</v>
      </c>
      <c r="D51" s="66">
        <f>'-8B'!C126</f>
        <v>0</v>
      </c>
      <c r="E51" s="67" t="str">
        <f>'-8B'!F126&amp;IF('-8B'!H126&lt;&gt;""," (EXHIB)","")</f>
        <v>0</v>
      </c>
      <c r="F51" s="66">
        <f>'-8B'!G126</f>
        <v>0</v>
      </c>
      <c r="G51" s="68">
        <f>'-8B'!E126</f>
        <v>0</v>
      </c>
      <c r="H51" s="54" t="str">
        <f>'-8B'!I126</f>
        <v/>
      </c>
    </row>
    <row r="52" spans="1:8" x14ac:dyDescent="0.25">
      <c r="A52" s="51" t="e">
        <f t="shared" si="0"/>
        <v>#NUM!</v>
      </c>
      <c r="B52" s="18" t="str">
        <f t="shared" si="1"/>
        <v xml:space="preserve"> at </v>
      </c>
      <c r="C52" s="18" t="s">
        <v>254</v>
      </c>
      <c r="D52" s="18">
        <f>'9-10G'!C124</f>
        <v>0</v>
      </c>
      <c r="E52" s="20" t="str">
        <f>'9-10G'!F124&amp;IF('9-10G'!H124&lt;&gt;""," (EXHIB)","")</f>
        <v>0</v>
      </c>
      <c r="F52" s="18">
        <f>'9-10G'!G124</f>
        <v>0</v>
      </c>
      <c r="G52" s="65">
        <f>'9-10G'!E124</f>
        <v>0</v>
      </c>
      <c r="H52" s="52" t="str">
        <f>'9-10G'!I124</f>
        <v/>
      </c>
    </row>
    <row r="53" spans="1:8" x14ac:dyDescent="0.25">
      <c r="A53" s="51" t="e">
        <f t="shared" si="0"/>
        <v>#NUM!</v>
      </c>
      <c r="B53" s="18" t="str">
        <f t="shared" si="1"/>
        <v xml:space="preserve"> at </v>
      </c>
      <c r="C53" s="18" t="s">
        <v>254</v>
      </c>
      <c r="D53" s="18">
        <f>'9-10G'!C125</f>
        <v>0</v>
      </c>
      <c r="E53" s="20" t="str">
        <f>'9-10G'!F125&amp;IF('9-10G'!H125&lt;&gt;""," (EXHIB)","")</f>
        <v>0</v>
      </c>
      <c r="F53" s="18">
        <f>'9-10G'!G125</f>
        <v>0</v>
      </c>
      <c r="G53" s="65">
        <f>'9-10G'!E125</f>
        <v>0</v>
      </c>
      <c r="H53" s="52" t="str">
        <f>'9-10G'!I125</f>
        <v/>
      </c>
    </row>
    <row r="54" spans="1:8" x14ac:dyDescent="0.25">
      <c r="A54" s="51" t="e">
        <f t="shared" si="0"/>
        <v>#NUM!</v>
      </c>
      <c r="B54" s="18" t="str">
        <f t="shared" si="1"/>
        <v xml:space="preserve"> at </v>
      </c>
      <c r="C54" s="18" t="s">
        <v>254</v>
      </c>
      <c r="D54" s="18">
        <f>'9-10G'!C126</f>
        <v>0</v>
      </c>
      <c r="E54" s="20" t="str">
        <f>'9-10G'!F126&amp;IF('9-10G'!H126&lt;&gt;""," (EXHIB)","")</f>
        <v>0</v>
      </c>
      <c r="F54" s="18">
        <f>'9-10G'!G126</f>
        <v>0</v>
      </c>
      <c r="G54" s="65">
        <f>'9-10G'!E126</f>
        <v>0</v>
      </c>
      <c r="H54" s="52" t="str">
        <f>'9-10G'!I126</f>
        <v/>
      </c>
    </row>
    <row r="55" spans="1:8" x14ac:dyDescent="0.25">
      <c r="A55" s="53" t="e">
        <f t="shared" si="0"/>
        <v>#NUM!</v>
      </c>
      <c r="B55" s="66" t="str">
        <f t="shared" si="1"/>
        <v xml:space="preserve"> at </v>
      </c>
      <c r="C55" s="66" t="s">
        <v>255</v>
      </c>
      <c r="D55" s="66">
        <f>'9-10B'!C124</f>
        <v>0</v>
      </c>
      <c r="E55" s="67" t="str">
        <f>'9-10B'!F124&amp;IF('9-10B'!H124&lt;&gt;""," (EXHIB)","")</f>
        <v>0</v>
      </c>
      <c r="F55" s="66">
        <f>'9-10B'!G124</f>
        <v>0</v>
      </c>
      <c r="G55" s="68">
        <f>'9-10B'!E124</f>
        <v>0</v>
      </c>
      <c r="H55" s="54" t="str">
        <f>'9-10B'!I124</f>
        <v/>
      </c>
    </row>
    <row r="56" spans="1:8" x14ac:dyDescent="0.25">
      <c r="A56" s="53" t="e">
        <f t="shared" si="0"/>
        <v>#NUM!</v>
      </c>
      <c r="B56" s="66" t="str">
        <f t="shared" si="1"/>
        <v xml:space="preserve"> at </v>
      </c>
      <c r="C56" s="66" t="s">
        <v>255</v>
      </c>
      <c r="D56" s="66">
        <f>'9-10B'!C125</f>
        <v>0</v>
      </c>
      <c r="E56" s="67" t="str">
        <f>'9-10B'!F125&amp;IF('9-10B'!H125&lt;&gt;""," (EXHIB)","")</f>
        <v>0</v>
      </c>
      <c r="F56" s="66">
        <f>'9-10B'!G125</f>
        <v>0</v>
      </c>
      <c r="G56" s="68">
        <f>'9-10B'!E125</f>
        <v>0</v>
      </c>
      <c r="H56" s="54" t="str">
        <f>'9-10B'!I125</f>
        <v/>
      </c>
    </row>
    <row r="57" spans="1:8" x14ac:dyDescent="0.25">
      <c r="A57" s="53" t="e">
        <f t="shared" si="0"/>
        <v>#NUM!</v>
      </c>
      <c r="B57" s="66" t="str">
        <f t="shared" si="1"/>
        <v xml:space="preserve"> at </v>
      </c>
      <c r="C57" s="66" t="s">
        <v>255</v>
      </c>
      <c r="D57" s="66">
        <f>'9-10B'!C126</f>
        <v>0</v>
      </c>
      <c r="E57" s="67" t="str">
        <f>'9-10B'!F126&amp;IF('9-10B'!H126&lt;&gt;""," (EXHIB)","")</f>
        <v>0</v>
      </c>
      <c r="F57" s="66">
        <f>'9-10B'!G126</f>
        <v>0</v>
      </c>
      <c r="G57" s="68">
        <f>'9-10B'!E126</f>
        <v>0</v>
      </c>
      <c r="H57" s="54" t="str">
        <f>'9-10B'!I126</f>
        <v/>
      </c>
    </row>
    <row r="58" spans="1:8" x14ac:dyDescent="0.25">
      <c r="A58" s="51" t="e">
        <f t="shared" si="0"/>
        <v>#NUM!</v>
      </c>
      <c r="B58" s="18" t="str">
        <f t="shared" si="1"/>
        <v xml:space="preserve"> at </v>
      </c>
      <c r="C58" s="18" t="s">
        <v>256</v>
      </c>
      <c r="D58" s="18">
        <f>'11-12G'!C100</f>
        <v>0</v>
      </c>
      <c r="E58" s="20" t="str">
        <f>'11-12G'!F100&amp;IF('11-12G'!H100&lt;&gt;""," (EXHIB)","")</f>
        <v>0</v>
      </c>
      <c r="F58" s="18">
        <f>'11-12G'!G100</f>
        <v>0</v>
      </c>
      <c r="G58" s="65">
        <f>'11-12G'!E100</f>
        <v>0</v>
      </c>
      <c r="H58" s="52" t="str">
        <f>'11-12G'!I100</f>
        <v/>
      </c>
    </row>
    <row r="59" spans="1:8" x14ac:dyDescent="0.25">
      <c r="A59" s="51" t="e">
        <f t="shared" si="0"/>
        <v>#NUM!</v>
      </c>
      <c r="B59" s="18" t="str">
        <f t="shared" si="1"/>
        <v xml:space="preserve"> at </v>
      </c>
      <c r="C59" s="18" t="s">
        <v>256</v>
      </c>
      <c r="D59" s="18">
        <f>'11-12G'!C101</f>
        <v>0</v>
      </c>
      <c r="E59" s="20" t="str">
        <f>'11-12G'!F101&amp;IF('11-12G'!H101&lt;&gt;""," (EXHIB)","")</f>
        <v>0</v>
      </c>
      <c r="F59" s="18">
        <f>'11-12G'!G101</f>
        <v>0</v>
      </c>
      <c r="G59" s="65">
        <f>'11-12G'!E101</f>
        <v>0</v>
      </c>
      <c r="H59" s="52" t="str">
        <f>'11-12G'!I101</f>
        <v/>
      </c>
    </row>
    <row r="60" spans="1:8" x14ac:dyDescent="0.25">
      <c r="A60" s="51" t="e">
        <f t="shared" si="0"/>
        <v>#NUM!</v>
      </c>
      <c r="B60" s="18" t="str">
        <f t="shared" si="1"/>
        <v xml:space="preserve"> at </v>
      </c>
      <c r="C60" s="18" t="s">
        <v>256</v>
      </c>
      <c r="D60" s="18">
        <f>'11-12G'!C102</f>
        <v>0</v>
      </c>
      <c r="E60" s="20" t="str">
        <f>'11-12G'!F102&amp;IF('11-12G'!H102&lt;&gt;""," (EXHIB)","")</f>
        <v>0</v>
      </c>
      <c r="F60" s="18">
        <f>'11-12G'!G102</f>
        <v>0</v>
      </c>
      <c r="G60" s="65">
        <f>'11-12G'!E102</f>
        <v>0</v>
      </c>
      <c r="H60" s="52" t="str">
        <f>'11-12G'!I102</f>
        <v/>
      </c>
    </row>
    <row r="61" spans="1:8" x14ac:dyDescent="0.25">
      <c r="A61" s="53" t="e">
        <f t="shared" si="0"/>
        <v>#NUM!</v>
      </c>
      <c r="B61" s="66" t="str">
        <f t="shared" si="1"/>
        <v xml:space="preserve"> at </v>
      </c>
      <c r="C61" s="66" t="s">
        <v>257</v>
      </c>
      <c r="D61" s="66">
        <f>'11-12B'!C100</f>
        <v>0</v>
      </c>
      <c r="E61" s="67" t="str">
        <f>'11-12B'!F100&amp;IF('11-12B'!H100&lt;&gt;""," (EXHIB)","")</f>
        <v>0</v>
      </c>
      <c r="F61" s="66">
        <f>'11-12B'!G100</f>
        <v>0</v>
      </c>
      <c r="G61" s="68">
        <f>'11-12B'!E100</f>
        <v>0</v>
      </c>
      <c r="H61" s="54" t="str">
        <f>'11-12B'!I100</f>
        <v/>
      </c>
    </row>
    <row r="62" spans="1:8" x14ac:dyDescent="0.25">
      <c r="A62" s="53" t="e">
        <f t="shared" si="0"/>
        <v>#NUM!</v>
      </c>
      <c r="B62" s="66" t="str">
        <f t="shared" si="1"/>
        <v xml:space="preserve"> at </v>
      </c>
      <c r="C62" s="66" t="s">
        <v>257</v>
      </c>
      <c r="D62" s="66">
        <f>'11-12B'!C101</f>
        <v>0</v>
      </c>
      <c r="E62" s="67" t="str">
        <f>'11-12B'!F101&amp;IF('11-12B'!H101&lt;&gt;""," (EXHIB)","")</f>
        <v>0</v>
      </c>
      <c r="F62" s="66">
        <f>'11-12B'!G101</f>
        <v>0</v>
      </c>
      <c r="G62" s="68">
        <f>'11-12B'!E101</f>
        <v>0</v>
      </c>
      <c r="H62" s="54" t="str">
        <f>'11-12B'!I101</f>
        <v/>
      </c>
    </row>
    <row r="63" spans="1:8" x14ac:dyDescent="0.25">
      <c r="A63" s="53" t="e">
        <f t="shared" si="0"/>
        <v>#NUM!</v>
      </c>
      <c r="B63" s="66" t="str">
        <f t="shared" si="1"/>
        <v xml:space="preserve"> at </v>
      </c>
      <c r="C63" s="66" t="s">
        <v>257</v>
      </c>
      <c r="D63" s="66">
        <f>'11-12B'!C102</f>
        <v>0</v>
      </c>
      <c r="E63" s="67" t="str">
        <f>'11-12B'!F102&amp;IF('11-12B'!H102&lt;&gt;""," (EXHIB)","")</f>
        <v>0</v>
      </c>
      <c r="F63" s="66">
        <f>'11-12B'!G102</f>
        <v>0</v>
      </c>
      <c r="G63" s="68">
        <f>'11-12B'!E102</f>
        <v>0</v>
      </c>
      <c r="H63" s="54" t="str">
        <f>'11-12B'!I102</f>
        <v/>
      </c>
    </row>
    <row r="64" spans="1:8" x14ac:dyDescent="0.25">
      <c r="A64" s="51" t="e">
        <f t="shared" si="0"/>
        <v>#NUM!</v>
      </c>
      <c r="B64" s="18" t="str">
        <f t="shared" si="1"/>
        <v xml:space="preserve"> at </v>
      </c>
      <c r="C64" s="18" t="s">
        <v>258</v>
      </c>
      <c r="D64" s="18">
        <f>'13-14G'!C100</f>
        <v>0</v>
      </c>
      <c r="E64" s="20" t="str">
        <f>'13-14G'!F100&amp;IF('13-14G'!H100&lt;&gt;""," (EXHIB)","")</f>
        <v>0</v>
      </c>
      <c r="F64" s="18">
        <f>'13-14G'!G100</f>
        <v>0</v>
      </c>
      <c r="G64" s="65">
        <f>'13-14G'!E100</f>
        <v>0</v>
      </c>
      <c r="H64" s="52" t="str">
        <f>'13-14G'!I100</f>
        <v/>
      </c>
    </row>
    <row r="65" spans="1:8" x14ac:dyDescent="0.25">
      <c r="A65" s="51" t="e">
        <f t="shared" si="0"/>
        <v>#NUM!</v>
      </c>
      <c r="B65" s="18" t="str">
        <f t="shared" si="1"/>
        <v xml:space="preserve"> at </v>
      </c>
      <c r="C65" s="18" t="s">
        <v>258</v>
      </c>
      <c r="D65" s="18">
        <f>'13-14G'!C101</f>
        <v>0</v>
      </c>
      <c r="E65" s="20" t="str">
        <f>'13-14G'!F101&amp;IF('13-14G'!H101&lt;&gt;""," (EXHIB)","")</f>
        <v>0</v>
      </c>
      <c r="F65" s="18">
        <f>'13-14G'!G101</f>
        <v>0</v>
      </c>
      <c r="G65" s="65">
        <f>'13-14G'!E101</f>
        <v>0</v>
      </c>
      <c r="H65" s="52" t="str">
        <f>'13-14G'!I101</f>
        <v/>
      </c>
    </row>
    <row r="66" spans="1:8" x14ac:dyDescent="0.25">
      <c r="A66" s="51" t="e">
        <f t="shared" si="0"/>
        <v>#NUM!</v>
      </c>
      <c r="B66" s="18" t="str">
        <f t="shared" si="1"/>
        <v xml:space="preserve"> at </v>
      </c>
      <c r="C66" s="18" t="s">
        <v>258</v>
      </c>
      <c r="D66" s="18">
        <f>'13-14G'!C102</f>
        <v>0</v>
      </c>
      <c r="E66" s="20" t="str">
        <f>'13-14G'!F102&amp;IF('13-14G'!H102&lt;&gt;""," (EXHIB)","")</f>
        <v>0</v>
      </c>
      <c r="F66" s="18">
        <f>'13-14G'!G102</f>
        <v>0</v>
      </c>
      <c r="G66" s="65">
        <f>'13-14G'!E102</f>
        <v>0</v>
      </c>
      <c r="H66" s="52" t="str">
        <f>'13-14G'!I102</f>
        <v/>
      </c>
    </row>
    <row r="67" spans="1:8" x14ac:dyDescent="0.25">
      <c r="A67" s="53" t="e">
        <f t="shared" si="0"/>
        <v>#NUM!</v>
      </c>
      <c r="B67" s="66" t="str">
        <f t="shared" si="1"/>
        <v xml:space="preserve"> at </v>
      </c>
      <c r="C67" s="66" t="s">
        <v>259</v>
      </c>
      <c r="D67" s="66">
        <f>'13-14B'!C100</f>
        <v>0</v>
      </c>
      <c r="E67" s="67" t="str">
        <f>'13-14B'!F100&amp;IF('13-14B'!H100&lt;&gt;""," (EXHIB)","")</f>
        <v>0</v>
      </c>
      <c r="F67" s="66">
        <f>'13-14B'!G100</f>
        <v>0</v>
      </c>
      <c r="G67" s="68">
        <f>'13-14B'!E100</f>
        <v>0</v>
      </c>
      <c r="H67" s="54" t="str">
        <f>'13-14B'!I100</f>
        <v/>
      </c>
    </row>
    <row r="68" spans="1:8" x14ac:dyDescent="0.25">
      <c r="A68" s="53" t="e">
        <f t="shared" si="0"/>
        <v>#NUM!</v>
      </c>
      <c r="B68" s="66" t="str">
        <f t="shared" si="1"/>
        <v xml:space="preserve"> at </v>
      </c>
      <c r="C68" s="66" t="s">
        <v>259</v>
      </c>
      <c r="D68" s="66">
        <f>'13-14B'!C101</f>
        <v>0</v>
      </c>
      <c r="E68" s="67" t="str">
        <f>'13-14B'!F101&amp;IF('13-14B'!H101&lt;&gt;""," (EXHIB)","")</f>
        <v>0</v>
      </c>
      <c r="F68" s="66">
        <f>'13-14B'!G101</f>
        <v>0</v>
      </c>
      <c r="G68" s="68">
        <f>'13-14B'!E101</f>
        <v>0</v>
      </c>
      <c r="H68" s="54" t="str">
        <f>'13-14B'!I101</f>
        <v/>
      </c>
    </row>
    <row r="69" spans="1:8" x14ac:dyDescent="0.25">
      <c r="A69" s="53" t="e">
        <f t="shared" si="0"/>
        <v>#NUM!</v>
      </c>
      <c r="B69" s="66" t="str">
        <f t="shared" si="1"/>
        <v xml:space="preserve"> at </v>
      </c>
      <c r="C69" s="66" t="s">
        <v>259</v>
      </c>
      <c r="D69" s="66">
        <f>'13-14B'!C102</f>
        <v>0</v>
      </c>
      <c r="E69" s="67" t="str">
        <f>'13-14B'!F102&amp;IF('13-14B'!H102&lt;&gt;""," (EXHIB)","")</f>
        <v>0</v>
      </c>
      <c r="F69" s="66">
        <f>'13-14B'!G102</f>
        <v>0</v>
      </c>
      <c r="G69" s="68">
        <f>'13-14B'!E102</f>
        <v>0</v>
      </c>
      <c r="H69" s="54" t="str">
        <f>'13-14B'!I102</f>
        <v/>
      </c>
    </row>
    <row r="70" spans="1:8" x14ac:dyDescent="0.25">
      <c r="A70" s="51" t="e">
        <f t="shared" si="0"/>
        <v>#NUM!</v>
      </c>
      <c r="B70" s="18" t="str">
        <f t="shared" si="1"/>
        <v xml:space="preserve"> at </v>
      </c>
      <c r="C70" s="18" t="s">
        <v>260</v>
      </c>
      <c r="D70" s="18">
        <f>'15+G'!C124</f>
        <v>0</v>
      </c>
      <c r="E70" s="20" t="str">
        <f>'15+G'!F124&amp;IF('15+G'!H124&lt;&gt;""," (EXHIB)","")</f>
        <v>0</v>
      </c>
      <c r="F70" s="18">
        <f>'15+G'!G124</f>
        <v>0</v>
      </c>
      <c r="G70" s="65">
        <f>'15+G'!E124</f>
        <v>0</v>
      </c>
      <c r="H70" s="52" t="str">
        <f>'15+G'!I124</f>
        <v/>
      </c>
    </row>
    <row r="71" spans="1:8" x14ac:dyDescent="0.25">
      <c r="A71" s="51" t="e">
        <f t="shared" si="0"/>
        <v>#NUM!</v>
      </c>
      <c r="B71" s="18" t="str">
        <f t="shared" si="1"/>
        <v xml:space="preserve"> at </v>
      </c>
      <c r="C71" s="18" t="s">
        <v>260</v>
      </c>
      <c r="D71" s="18">
        <f>'15+G'!C125</f>
        <v>0</v>
      </c>
      <c r="E71" s="20" t="str">
        <f>'15+G'!F125&amp;IF('15+G'!H125&lt;&gt;""," (EXHIB)","")</f>
        <v>0</v>
      </c>
      <c r="F71" s="18">
        <f>'15+G'!G125</f>
        <v>0</v>
      </c>
      <c r="G71" s="65">
        <f>'15+G'!E125</f>
        <v>0</v>
      </c>
      <c r="H71" s="52" t="str">
        <f>'15+G'!I125</f>
        <v/>
      </c>
    </row>
    <row r="72" spans="1:8" x14ac:dyDescent="0.25">
      <c r="A72" s="51" t="e">
        <f t="shared" si="0"/>
        <v>#NUM!</v>
      </c>
      <c r="B72" s="18" t="str">
        <f t="shared" si="1"/>
        <v xml:space="preserve"> at </v>
      </c>
      <c r="C72" s="18" t="s">
        <v>260</v>
      </c>
      <c r="D72" s="18">
        <f>'15+G'!C126</f>
        <v>0</v>
      </c>
      <c r="E72" s="20" t="str">
        <f>'15+G'!F126&amp;IF('15+G'!H126&lt;&gt;""," (EXHIB)","")</f>
        <v>0</v>
      </c>
      <c r="F72" s="18">
        <f>'15+G'!G126</f>
        <v>0</v>
      </c>
      <c r="G72" s="65">
        <f>'15+G'!E126</f>
        <v>0</v>
      </c>
      <c r="H72" s="52" t="str">
        <f>'15+G'!I126</f>
        <v/>
      </c>
    </row>
    <row r="73" spans="1:8" x14ac:dyDescent="0.25">
      <c r="A73" s="53" t="e">
        <f t="shared" si="0"/>
        <v>#NUM!</v>
      </c>
      <c r="B73" s="66" t="str">
        <f t="shared" si="1"/>
        <v xml:space="preserve"> at </v>
      </c>
      <c r="C73" s="66" t="s">
        <v>261</v>
      </c>
      <c r="D73" s="66">
        <f>'15+B'!C124</f>
        <v>0</v>
      </c>
      <c r="E73" s="67" t="str">
        <f>'15+B'!F124&amp;IF('15+B'!H124&lt;&gt;""," (EXHIB)","")</f>
        <v>0</v>
      </c>
      <c r="F73" s="66">
        <f>'15+B'!G124</f>
        <v>0</v>
      </c>
      <c r="G73" s="68">
        <f>'15+B'!E124</f>
        <v>0</v>
      </c>
      <c r="H73" s="54" t="str">
        <f>'15+B'!I124</f>
        <v/>
      </c>
    </row>
    <row r="74" spans="1:8" x14ac:dyDescent="0.25">
      <c r="A74" s="53" t="e">
        <f t="shared" si="0"/>
        <v>#NUM!</v>
      </c>
      <c r="B74" s="66" t="str">
        <f t="shared" si="1"/>
        <v xml:space="preserve"> at </v>
      </c>
      <c r="C74" s="66" t="s">
        <v>261</v>
      </c>
      <c r="D74" s="66">
        <f>'15+B'!C125</f>
        <v>0</v>
      </c>
      <c r="E74" s="67" t="str">
        <f>'15+B'!F125&amp;IF('15+B'!H125&lt;&gt;""," (EXHIB)","")</f>
        <v>0</v>
      </c>
      <c r="F74" s="66">
        <f>'15+B'!G125</f>
        <v>0</v>
      </c>
      <c r="G74" s="68">
        <f>'15+B'!E125</f>
        <v>0</v>
      </c>
      <c r="H74" s="54" t="str">
        <f>'15+B'!I125</f>
        <v/>
      </c>
    </row>
    <row r="75" spans="1:8" x14ac:dyDescent="0.25">
      <c r="A75" s="53" t="e">
        <f t="shared" si="0"/>
        <v>#NUM!</v>
      </c>
      <c r="B75" s="66" t="str">
        <f t="shared" si="1"/>
        <v xml:space="preserve"> at </v>
      </c>
      <c r="C75" s="66" t="s">
        <v>261</v>
      </c>
      <c r="D75" s="66">
        <f>'15+B'!C126</f>
        <v>0</v>
      </c>
      <c r="E75" s="67" t="str">
        <f>'15+B'!F126&amp;IF('15+B'!H126&lt;&gt;""," (EXHIB)","")</f>
        <v>0</v>
      </c>
      <c r="F75" s="66">
        <f>'15+B'!G126</f>
        <v>0</v>
      </c>
      <c r="G75" s="68">
        <f>'15+B'!E126</f>
        <v>0</v>
      </c>
      <c r="H75" s="54" t="str">
        <f>'15+B'!I126</f>
        <v/>
      </c>
    </row>
    <row r="76" spans="1:8" x14ac:dyDescent="0.25">
      <c r="A76" s="55" t="e">
        <f t="shared" si="0"/>
        <v>#NUM!</v>
      </c>
      <c r="B76" s="69" t="str">
        <f t="shared" si="1"/>
        <v xml:space="preserve"> at </v>
      </c>
      <c r="C76" s="70"/>
      <c r="D76" s="70"/>
      <c r="E76" s="71"/>
      <c r="F76" s="70"/>
      <c r="G76" s="72"/>
      <c r="H76" s="58"/>
    </row>
    <row r="77" spans="1:8" x14ac:dyDescent="0.25">
      <c r="A77" s="55" t="e">
        <f t="shared" si="0"/>
        <v>#NUM!</v>
      </c>
      <c r="B77" s="69" t="str">
        <f t="shared" si="1"/>
        <v xml:space="preserve"> at </v>
      </c>
      <c r="C77" s="70"/>
      <c r="D77" s="70"/>
      <c r="E77" s="71"/>
      <c r="F77" s="70"/>
      <c r="G77" s="72"/>
      <c r="H77" s="58"/>
    </row>
    <row r="78" spans="1:8" x14ac:dyDescent="0.25">
      <c r="A78" s="55" t="e">
        <f t="shared" si="0"/>
        <v>#NUM!</v>
      </c>
      <c r="B78" s="69" t="str">
        <f t="shared" si="1"/>
        <v xml:space="preserve"> at </v>
      </c>
      <c r="C78" s="70"/>
      <c r="D78" s="70"/>
      <c r="E78" s="71"/>
      <c r="F78" s="70"/>
      <c r="G78" s="72"/>
      <c r="H78" s="58"/>
    </row>
    <row r="79" spans="1:8" x14ac:dyDescent="0.25">
      <c r="A79" s="55" t="e">
        <f t="shared" si="0"/>
        <v>#NUM!</v>
      </c>
      <c r="B79" s="69" t="str">
        <f t="shared" si="1"/>
        <v xml:space="preserve"> at </v>
      </c>
      <c r="C79" s="70"/>
      <c r="D79" s="70"/>
      <c r="E79" s="71"/>
      <c r="F79" s="70"/>
      <c r="G79" s="72"/>
      <c r="H79" s="58"/>
    </row>
    <row r="80" spans="1:8" x14ac:dyDescent="0.25">
      <c r="A80" s="55" t="e">
        <f t="shared" si="0"/>
        <v>#NUM!</v>
      </c>
      <c r="B80" s="69" t="str">
        <f t="shared" si="1"/>
        <v xml:space="preserve"> at </v>
      </c>
      <c r="C80" s="70"/>
      <c r="D80" s="70"/>
      <c r="E80" s="71"/>
      <c r="F80" s="70"/>
      <c r="G80" s="72"/>
      <c r="H80" s="58"/>
    </row>
    <row r="81" spans="1:8" x14ac:dyDescent="0.25">
      <c r="A81" s="55" t="e">
        <f t="shared" si="0"/>
        <v>#NUM!</v>
      </c>
      <c r="B81" s="69" t="str">
        <f t="shared" si="1"/>
        <v xml:space="preserve"> at </v>
      </c>
      <c r="C81" s="73" t="s">
        <v>262</v>
      </c>
      <c r="D81" s="73"/>
      <c r="E81" s="71"/>
      <c r="F81" s="70"/>
      <c r="G81" s="72"/>
      <c r="H81" s="58"/>
    </row>
    <row r="82" spans="1:8" x14ac:dyDescent="0.25">
      <c r="A82" s="55" t="e">
        <f t="shared" si="0"/>
        <v>#NUM!</v>
      </c>
      <c r="B82" s="69" t="str">
        <f t="shared" si="1"/>
        <v xml:space="preserve"> at </v>
      </c>
      <c r="C82" s="70"/>
      <c r="D82" s="70"/>
      <c r="E82" s="71"/>
      <c r="F82" s="70"/>
      <c r="G82" s="72"/>
      <c r="H82" s="58"/>
    </row>
    <row r="83" spans="1:8" x14ac:dyDescent="0.25">
      <c r="A83" s="55" t="e">
        <f t="shared" si="0"/>
        <v>#NUM!</v>
      </c>
      <c r="B83" s="69" t="str">
        <f t="shared" si="1"/>
        <v xml:space="preserve"> at </v>
      </c>
      <c r="C83" s="70"/>
      <c r="D83" s="70"/>
      <c r="E83" s="71"/>
      <c r="F83" s="70"/>
      <c r="G83" s="72"/>
      <c r="H83" s="58"/>
    </row>
    <row r="84" spans="1:8" x14ac:dyDescent="0.25">
      <c r="A84" s="55" t="e">
        <f t="shared" si="0"/>
        <v>#NUM!</v>
      </c>
      <c r="B84" s="69" t="str">
        <f t="shared" si="1"/>
        <v xml:space="preserve"> at </v>
      </c>
      <c r="C84" s="70"/>
      <c r="D84" s="70"/>
      <c r="E84" s="71"/>
      <c r="F84" s="70"/>
      <c r="G84" s="72"/>
      <c r="H84" s="58"/>
    </row>
    <row r="85" spans="1:8" x14ac:dyDescent="0.25">
      <c r="A85" s="55" t="e">
        <f t="shared" si="0"/>
        <v>#NUM!</v>
      </c>
      <c r="B85" s="69" t="str">
        <f t="shared" si="1"/>
        <v xml:space="preserve"> at </v>
      </c>
      <c r="C85" s="70"/>
      <c r="D85" s="70"/>
      <c r="E85" s="71"/>
      <c r="F85" s="70"/>
      <c r="G85" s="72"/>
      <c r="H85" s="58"/>
    </row>
    <row r="86" spans="1:8" x14ac:dyDescent="0.25">
      <c r="A86" s="55" t="e">
        <f t="shared" si="0"/>
        <v>#NUM!</v>
      </c>
      <c r="B86" s="69" t="str">
        <f t="shared" si="1"/>
        <v xml:space="preserve"> at </v>
      </c>
      <c r="C86" s="70"/>
      <c r="D86" s="70"/>
      <c r="E86" s="71"/>
      <c r="F86" s="70"/>
      <c r="G86" s="72"/>
      <c r="H86" s="58"/>
    </row>
    <row r="87" spans="1:8" x14ac:dyDescent="0.25">
      <c r="A87" s="56" t="e">
        <f t="shared" si="0"/>
        <v>#NUM!</v>
      </c>
      <c r="B87" s="57" t="str">
        <f t="shared" si="1"/>
        <v xml:space="preserve"> at </v>
      </c>
      <c r="C87" s="37"/>
      <c r="D87" s="37"/>
      <c r="E87" s="38"/>
      <c r="F87" s="37"/>
      <c r="G87" s="39"/>
      <c r="H87" s="59"/>
    </row>
  </sheetData>
  <sheetProtection algorithmName="SHA-512" hashValue="UKz+S8va5MMP6cDPQ/doiq4dW1F19Axgk7lGnBsB70+4lLG3X070x1ZJ2laznUT/LrFjonbXIZEbKkxG3mMRVg==" saltValue="IT58fknCnupSCgcZwqTe8w==" spinCount="100000" sheet="1" objects="1" scenarios="1"/>
  <mergeCells count="4">
    <mergeCell ref="E25:F25"/>
    <mergeCell ref="E26:F26"/>
    <mergeCell ref="A28:B28"/>
    <mergeCell ref="A44:H44"/>
  </mergeCells>
  <conditionalFormatting sqref="B25:B26">
    <cfRule type="duplicateValues" dxfId="1436" priority="1"/>
  </conditionalFormatting>
  <dataValidations count="3">
    <dataValidation type="whole" allowBlank="1" showInputMessage="1" showErrorMessage="1" errorTitle="Oops!" error="Enter 1 - 31" sqref="B20" xr:uid="{4CC619EA-B35C-49AB-802B-FC7CED8AFF1E}">
      <formula1>1</formula1>
      <formula2>31</formula2>
    </dataValidation>
    <dataValidation type="whole" allowBlank="1" showInputMessage="1" showErrorMessage="1" errorTitle="Oops!" error="Enter the month 1 - 12" sqref="D20" xr:uid="{9FCCF696-4B8A-44A7-B362-68CC0A13368F}">
      <formula1>1</formula1>
      <formula2>12</formula2>
    </dataValidation>
    <dataValidation type="whole" allowBlank="1" showInputMessage="1" showErrorMessage="1" errorTitle="Oops!" error="Enter the year" sqref="F20" xr:uid="{DC1C79B1-4BF8-49EA-BB31-45FF66B5E0DA}">
      <formula1>2018</formula1>
      <formula2>9999</formula2>
    </dataValidation>
  </dataValidations>
  <pageMargins left="0.7" right="0.7" top="0.75" bottom="0.75" header="0.3" footer="0.3"/>
  <pageSetup orientation="portrait" verticalDpi="597" r:id="rId1"/>
  <extLst>
    <ext xmlns:x14="http://schemas.microsoft.com/office/spreadsheetml/2009/9/main" uri="{CCE6A557-97BC-4b89-ADB6-D9C93CAAB3DF}">
      <x14:dataValidations xmlns:xm="http://schemas.microsoft.com/office/excel/2006/main" count="2">
        <x14:dataValidation type="list" allowBlank="1" showDropDown="1" showErrorMessage="1" errorTitle="Enter a valid pool name" error="BDAC, BHILL, CEDAR, DIXIE, HCP, MWAC, PVPC, SENVL, SHORE, SIDE, VAL, VIK, WLRC, WSTMT" xr:uid="{F5688D6C-E094-41E4-A95A-D745ED89C7BE}">
          <x14:formula1>
            <xm:f>DD!$E$1:$E$14</xm:f>
          </x14:formula1>
          <xm:sqref>B25:B26</xm:sqref>
        </x14:dataValidation>
        <x14:dataValidation type="list" showErrorMessage="1" error="Enter YES or NO" xr:uid="{66DFEE47-3B95-4DCB-83F6-C2053C23C867}">
          <x14:formula1>
            <xm:f>DD!$I$1:$I$2</xm:f>
          </x14:formula1>
          <xm:sqref>F22:F23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7FE2A-EA09-4146-A34A-6699AED8F53B}">
  <dimension ref="A1:AD148"/>
  <sheetViews>
    <sheetView tabSelected="1" zoomScaleNormal="100" workbookViewId="0">
      <pane ySplit="1" topLeftCell="A29" activePane="bottomLeft" state="frozen"/>
      <selection activeCell="D8" sqref="D8"/>
      <selection pane="bottomLeft" activeCell="H131" sqref="H131"/>
    </sheetView>
  </sheetViews>
  <sheetFormatPr defaultColWidth="9.140625" defaultRowHeight="15" x14ac:dyDescent="0.25"/>
  <cols>
    <col min="1" max="1" width="3.85546875" customWidth="1"/>
    <col min="2" max="2" width="24.7109375" customWidth="1"/>
    <col min="3" max="3" width="8.42578125" style="10" customWidth="1"/>
    <col min="4" max="4" width="7.7109375" style="10" customWidth="1"/>
    <col min="5" max="5" width="15.7109375" style="10" customWidth="1"/>
    <col min="6" max="6" width="31.85546875" customWidth="1"/>
    <col min="7" max="13" width="9.140625" style="10"/>
    <col min="16" max="16" width="9.42578125" hidden="1" customWidth="1"/>
    <col min="17" max="19" width="9.28515625" hidden="1" customWidth="1"/>
    <col min="20" max="30" width="9.140625" hidden="1" customWidth="1"/>
  </cols>
  <sheetData>
    <row r="1" spans="1:20" s="7" customFormat="1" ht="26.25" customHeight="1" x14ac:dyDescent="0.25">
      <c r="A1" s="6" t="s">
        <v>220</v>
      </c>
      <c r="B1" s="6" t="s">
        <v>244</v>
      </c>
      <c r="C1" s="6" t="s">
        <v>215</v>
      </c>
      <c r="D1" s="6"/>
      <c r="E1" s="6" t="s">
        <v>185</v>
      </c>
      <c r="F1" s="6" t="s">
        <v>207</v>
      </c>
      <c r="G1" s="6" t="s">
        <v>184</v>
      </c>
      <c r="H1" s="6" t="s">
        <v>208</v>
      </c>
      <c r="I1" s="6" t="s">
        <v>209</v>
      </c>
      <c r="J1" s="6" t="s">
        <v>210</v>
      </c>
      <c r="K1" s="6" t="s">
        <v>211</v>
      </c>
      <c r="L1" s="6" t="s">
        <v>212</v>
      </c>
      <c r="M1" s="6" t="s">
        <v>213</v>
      </c>
      <c r="N1" s="6" t="s">
        <v>214</v>
      </c>
      <c r="O1" s="6" t="s">
        <v>216</v>
      </c>
    </row>
    <row r="2" spans="1:20" x14ac:dyDescent="0.25">
      <c r="A2" s="97">
        <v>1</v>
      </c>
      <c r="B2" s="98"/>
      <c r="C2" s="99"/>
      <c r="D2" s="10">
        <v>1</v>
      </c>
      <c r="E2" s="5"/>
      <c r="F2" t="str">
        <f>IF($E2="","",IF(ISNA(VLOOKUP($E2,DD!$A$2:$C$150,2,0)),"NO SUCH DIVE",VLOOKUP($E2,DD!$A$2:$C$150,2,0)))</f>
        <v/>
      </c>
      <c r="G2" s="10" t="str">
        <f>IF($E2="","",IF(ISNA(VLOOKUP($E2,DD!$A$2:$C$150,3,0)),"",VLOOKUP($E2,DD!$A$2:$C$150,3,0)))</f>
        <v/>
      </c>
      <c r="H2" s="8"/>
      <c r="I2" s="8"/>
      <c r="J2" s="8"/>
      <c r="K2" s="8"/>
      <c r="L2" s="8"/>
      <c r="M2" s="5"/>
      <c r="N2" s="78">
        <f>IF(G2="",0,IF(COUNT(H2:L2)=3,IF(M2&lt;&gt;"",(SUM(H2:J2)-6)*G2,SUM(H2:J2)*G2),IF(M2&lt;&gt;"",(SUM(H2:L2)-MAX(H2:L2)-MIN(H2:L2)-6)*G2,(SUM(H2:L2)-MAX(H2:L2)-MIN(H2:L2))*G2)))</f>
        <v>0</v>
      </c>
      <c r="O2" s="78">
        <f>IF(N2="","",N2)</f>
        <v>0</v>
      </c>
      <c r="Q2" s="36"/>
      <c r="R2" s="35"/>
      <c r="S2" s="35"/>
      <c r="T2" s="9"/>
    </row>
    <row r="3" spans="1:20" x14ac:dyDescent="0.25">
      <c r="A3" s="97"/>
      <c r="B3" s="98"/>
      <c r="C3" s="99"/>
      <c r="D3" s="10">
        <v>2</v>
      </c>
      <c r="E3" s="5"/>
      <c r="F3" t="str">
        <f>IF($E3="","",IF(ISNA(VLOOKUP($E3,DD!$A$2:$C$150,2,0)),"NO SUCH DIVE",VLOOKUP($E3,DD!$A$2:$C$150,2,0)))</f>
        <v/>
      </c>
      <c r="G3" s="10" t="str">
        <f>IF($E3="","",IF(ISNA(VLOOKUP($E3,DD!$A$2:$C$150,3,0)),"",VLOOKUP($E3,DD!$A$2:$C$150,3,0)))</f>
        <v/>
      </c>
      <c r="H3" s="8"/>
      <c r="I3" s="8"/>
      <c r="J3" s="8"/>
      <c r="K3" s="8"/>
      <c r="L3" s="8"/>
      <c r="M3" s="5"/>
      <c r="N3" s="78">
        <f t="shared" ref="N3:N66" si="0">IF(G3="",0,IF(COUNT(H3:L3)=3,IF(M3&lt;&gt;"",(SUM(H3:J3)-6)*G3,SUM(H3:J3)*G3),IF(M3&lt;&gt;"",(SUM(H3:L3)-MAX(H3:L3)-MIN(H3:L3)-6)*G3,(SUM(H3:L3)-MAX(H3:L3)-MIN(H3:L3))*G3)))</f>
        <v>0</v>
      </c>
      <c r="O3" s="78">
        <f>IF(N3="",O2,N3+O2)</f>
        <v>0</v>
      </c>
      <c r="Q3" s="36"/>
      <c r="R3" s="35"/>
      <c r="S3" s="35"/>
      <c r="T3" s="9"/>
    </row>
    <row r="4" spans="1:20" x14ac:dyDescent="0.25">
      <c r="A4" s="97"/>
      <c r="B4" s="98"/>
      <c r="C4" s="99"/>
      <c r="D4" s="10">
        <v>3</v>
      </c>
      <c r="E4" s="5"/>
      <c r="F4" t="str">
        <f>IF($E4="","",IF(ISNA(VLOOKUP($E4,DD!$A$2:$C$150,2,0)),"NO SUCH DIVE",VLOOKUP($E4,DD!$A$2:$C$150,2,0)))</f>
        <v/>
      </c>
      <c r="G4" s="10" t="str">
        <f>IF($E4="","",IF(ISNA(VLOOKUP($E4,DD!$A$2:$C$150,3,0)),"",VLOOKUP($E4,DD!$A$2:$C$150,3,0)))</f>
        <v/>
      </c>
      <c r="H4" s="8"/>
      <c r="I4" s="8"/>
      <c r="J4" s="8"/>
      <c r="K4" s="8"/>
      <c r="L4" s="8"/>
      <c r="M4" s="5"/>
      <c r="N4" s="78">
        <f t="shared" si="0"/>
        <v>0</v>
      </c>
      <c r="O4" s="78">
        <f t="shared" ref="O4:O5" si="1">IF(N4="",O3,N4+O3)</f>
        <v>0</v>
      </c>
      <c r="Q4" s="35"/>
      <c r="R4" s="35"/>
      <c r="S4" s="35"/>
      <c r="T4" s="9"/>
    </row>
    <row r="5" spans="1:20" ht="15.75" thickBot="1" x14ac:dyDescent="0.3">
      <c r="A5" s="97"/>
      <c r="B5" s="98"/>
      <c r="C5" s="99"/>
      <c r="D5" s="10">
        <v>4</v>
      </c>
      <c r="E5" s="5"/>
      <c r="F5" t="str">
        <f>IF($E5="","",IF(ISNA(VLOOKUP($E5,DD!$A$2:$C$150,2,0)),"NO SUCH DIVE",VLOOKUP($E5,DD!$A$2:$C$150,2,0)))</f>
        <v/>
      </c>
      <c r="G5" s="10" t="str">
        <f>IF($E5="","",IF(ISNA(VLOOKUP($E5,DD!$A$2:$C$150,3,0)),"",VLOOKUP($E5,DD!$A$2:$C$150,3,0)))</f>
        <v/>
      </c>
      <c r="H5" s="8"/>
      <c r="I5" s="8"/>
      <c r="J5" s="8"/>
      <c r="K5" s="8"/>
      <c r="L5" s="8"/>
      <c r="M5" s="5"/>
      <c r="N5" s="78">
        <f t="shared" si="0"/>
        <v>0</v>
      </c>
      <c r="O5" s="78">
        <f t="shared" si="1"/>
        <v>0</v>
      </c>
      <c r="Q5" s="35"/>
      <c r="R5" s="35"/>
      <c r="S5" s="35"/>
      <c r="T5" s="9"/>
    </row>
    <row r="6" spans="1:20" ht="15.75" thickBot="1" x14ac:dyDescent="0.3">
      <c r="A6" s="97"/>
      <c r="B6" s="98"/>
      <c r="C6" s="99"/>
      <c r="D6" s="10">
        <v>5</v>
      </c>
      <c r="E6" s="5"/>
      <c r="F6" t="str">
        <f>IF($E6="","",IF(ISNA(VLOOKUP($E6,DD!$A$2:$C$150,2,0)),"NO SUCH DIVE",VLOOKUP($E6,DD!$A$2:$C$150,2,0)))</f>
        <v/>
      </c>
      <c r="G6" s="10" t="str">
        <f>IF($E6="","",IF(ISNA(VLOOKUP($E6,DD!$A$2:$C$150,3,0)),"",VLOOKUP($E6,DD!$A$2:$C$150,3,0)))</f>
        <v/>
      </c>
      <c r="H6" s="8"/>
      <c r="I6" s="8"/>
      <c r="J6" s="8"/>
      <c r="K6" s="8"/>
      <c r="L6" s="8"/>
      <c r="M6" s="5"/>
      <c r="N6" s="78">
        <f t="shared" si="0"/>
        <v>0</v>
      </c>
      <c r="O6" s="79">
        <f>IF(N6="",O5,N6+O5)</f>
        <v>0</v>
      </c>
      <c r="Q6" s="35">
        <f>IF(O6&lt;&gt;"",O6+A2/10000,0)</f>
        <v>1E-4</v>
      </c>
      <c r="R6" s="35">
        <f>B2</f>
        <v>0</v>
      </c>
      <c r="S6" s="35">
        <f>C2</f>
        <v>0</v>
      </c>
      <c r="T6" s="9"/>
    </row>
    <row r="7" spans="1:20" x14ac:dyDescent="0.25">
      <c r="A7" s="94">
        <v>2</v>
      </c>
      <c r="B7" s="95"/>
      <c r="C7" s="96"/>
      <c r="D7" s="18">
        <v>1</v>
      </c>
      <c r="E7" s="19"/>
      <c r="F7" s="20" t="str">
        <f>IF($E7="","",IF(ISNA(VLOOKUP($E7,DD!$A$2:$C$150,2,0)),"NO SUCH DIVE",VLOOKUP($E7,DD!$A$2:$C$150,2,0)))</f>
        <v/>
      </c>
      <c r="G7" s="18" t="str">
        <f>IF($E7="","",IF(ISNA(VLOOKUP($E7,DD!$A$2:$C$150,3,0)),"",VLOOKUP($E7,DD!$A$2:$C$150,3,0)))</f>
        <v/>
      </c>
      <c r="H7" s="21"/>
      <c r="I7" s="21"/>
      <c r="J7" s="21"/>
      <c r="K7" s="21"/>
      <c r="L7" s="21"/>
      <c r="M7" s="19"/>
      <c r="N7" s="80">
        <f t="shared" si="0"/>
        <v>0</v>
      </c>
      <c r="O7" s="80">
        <f t="shared" ref="O7" si="2">IF(N7="","",N7)</f>
        <v>0</v>
      </c>
      <c r="Q7" s="36"/>
      <c r="R7" s="35"/>
      <c r="S7" s="35"/>
      <c r="T7" s="9"/>
    </row>
    <row r="8" spans="1:20" x14ac:dyDescent="0.25">
      <c r="A8" s="94"/>
      <c r="B8" s="95"/>
      <c r="C8" s="96"/>
      <c r="D8" s="18">
        <v>2</v>
      </c>
      <c r="E8" s="19"/>
      <c r="F8" s="20" t="str">
        <f>IF($E8="","",IF(ISNA(VLOOKUP($E8,DD!$A$2:$C$150,2,0)),"NO SUCH DIVE",VLOOKUP($E8,DD!$A$2:$C$150,2,0)))</f>
        <v/>
      </c>
      <c r="G8" s="18" t="str">
        <f>IF($E8="","",IF(ISNA(VLOOKUP($E8,DD!$A$2:$C$150,3,0)),"",VLOOKUP($E8,DD!$A$2:$C$150,3,0)))</f>
        <v/>
      </c>
      <c r="H8" s="21"/>
      <c r="I8" s="21"/>
      <c r="J8" s="21"/>
      <c r="K8" s="21"/>
      <c r="L8" s="21"/>
      <c r="M8" s="19"/>
      <c r="N8" s="80">
        <f t="shared" si="0"/>
        <v>0</v>
      </c>
      <c r="O8" s="80">
        <f t="shared" ref="O8:O11" si="3">IF(N8="",O7,N8+O7)</f>
        <v>0</v>
      </c>
      <c r="Q8" s="36"/>
      <c r="R8" s="35"/>
      <c r="S8" s="35"/>
      <c r="T8" s="9"/>
    </row>
    <row r="9" spans="1:20" x14ac:dyDescent="0.25">
      <c r="A9" s="94"/>
      <c r="B9" s="95"/>
      <c r="C9" s="96"/>
      <c r="D9" s="18">
        <v>3</v>
      </c>
      <c r="E9" s="19"/>
      <c r="F9" s="20" t="str">
        <f>IF($E9="","",IF(ISNA(VLOOKUP($E9,DD!$A$2:$C$150,2,0)),"NO SUCH DIVE",VLOOKUP($E9,DD!$A$2:$C$150,2,0)))</f>
        <v/>
      </c>
      <c r="G9" s="18" t="str">
        <f>IF($E9="","",IF(ISNA(VLOOKUP($E9,DD!$A$2:$C$150,3,0)),"",VLOOKUP($E9,DD!$A$2:$C$150,3,0)))</f>
        <v/>
      </c>
      <c r="H9" s="21"/>
      <c r="I9" s="21"/>
      <c r="J9" s="21"/>
      <c r="K9" s="21"/>
      <c r="L9" s="21"/>
      <c r="M9" s="19"/>
      <c r="N9" s="80">
        <f t="shared" si="0"/>
        <v>0</v>
      </c>
      <c r="O9" s="80">
        <f t="shared" si="3"/>
        <v>0</v>
      </c>
      <c r="Q9" s="35"/>
      <c r="R9" s="35"/>
      <c r="S9" s="35"/>
      <c r="T9" s="9"/>
    </row>
    <row r="10" spans="1:20" ht="15.75" thickBot="1" x14ac:dyDescent="0.3">
      <c r="A10" s="94"/>
      <c r="B10" s="95"/>
      <c r="C10" s="96"/>
      <c r="D10" s="18">
        <v>4</v>
      </c>
      <c r="E10" s="19"/>
      <c r="F10" s="20" t="str">
        <f>IF($E10="","",IF(ISNA(VLOOKUP($E10,DD!$A$2:$C$150,2,0)),"NO SUCH DIVE",VLOOKUP($E10,DD!$A$2:$C$150,2,0)))</f>
        <v/>
      </c>
      <c r="G10" s="18" t="str">
        <f>IF($E10="","",IF(ISNA(VLOOKUP($E10,DD!$A$2:$C$150,3,0)),"",VLOOKUP($E10,DD!$A$2:$C$150,3,0)))</f>
        <v/>
      </c>
      <c r="H10" s="21"/>
      <c r="I10" s="21"/>
      <c r="J10" s="21"/>
      <c r="K10" s="21"/>
      <c r="L10" s="21"/>
      <c r="M10" s="19"/>
      <c r="N10" s="80">
        <f t="shared" si="0"/>
        <v>0</v>
      </c>
      <c r="O10" s="80">
        <f t="shared" si="3"/>
        <v>0</v>
      </c>
      <c r="Q10" s="35"/>
      <c r="R10" s="35"/>
      <c r="S10" s="35"/>
      <c r="T10" s="9"/>
    </row>
    <row r="11" spans="1:20" ht="15.75" thickBot="1" x14ac:dyDescent="0.3">
      <c r="A11" s="94"/>
      <c r="B11" s="95"/>
      <c r="C11" s="96"/>
      <c r="D11" s="18">
        <v>5</v>
      </c>
      <c r="E11" s="19"/>
      <c r="F11" s="20" t="str">
        <f>IF($E11="","",IF(ISNA(VLOOKUP($E11,DD!$A$2:$C$150,2,0)),"NO SUCH DIVE",VLOOKUP($E11,DD!$A$2:$C$150,2,0)))</f>
        <v/>
      </c>
      <c r="G11" s="18" t="str">
        <f>IF($E11="","",IF(ISNA(VLOOKUP($E11,DD!$A$2:$C$150,3,0)),"",VLOOKUP($E11,DD!$A$2:$C$150,3,0)))</f>
        <v/>
      </c>
      <c r="H11" s="21"/>
      <c r="I11" s="21"/>
      <c r="J11" s="21"/>
      <c r="K11" s="21"/>
      <c r="L11" s="21"/>
      <c r="M11" s="19"/>
      <c r="N11" s="80">
        <f t="shared" si="0"/>
        <v>0</v>
      </c>
      <c r="O11" s="81">
        <f t="shared" si="3"/>
        <v>0</v>
      </c>
      <c r="Q11" s="35">
        <f t="shared" ref="Q11" si="4">IF(O11&lt;&gt;"",O11+A7/10000,0)</f>
        <v>2.0000000000000001E-4</v>
      </c>
      <c r="R11" s="35">
        <f t="shared" ref="R11:S11" si="5">B7</f>
        <v>0</v>
      </c>
      <c r="S11" s="35">
        <f t="shared" si="5"/>
        <v>0</v>
      </c>
      <c r="T11" s="9"/>
    </row>
    <row r="12" spans="1:20" x14ac:dyDescent="0.25">
      <c r="A12" s="97">
        <v>3</v>
      </c>
      <c r="B12" s="98"/>
      <c r="C12" s="99"/>
      <c r="D12" s="10">
        <v>1</v>
      </c>
      <c r="E12" s="5"/>
      <c r="F12" t="str">
        <f>IF($E12="","",IF(ISNA(VLOOKUP($E12,DD!$A$2:$C$150,2,0)),"NO SUCH DIVE",VLOOKUP($E12,DD!$A$2:$C$150,2,0)))</f>
        <v/>
      </c>
      <c r="G12" s="10" t="str">
        <f>IF($E12="","",IF(ISNA(VLOOKUP($E12,DD!$A$2:$C$150,3,0)),"",VLOOKUP($E12,DD!$A$2:$C$150,3,0)))</f>
        <v/>
      </c>
      <c r="H12" s="8"/>
      <c r="I12" s="8"/>
      <c r="J12" s="8"/>
      <c r="K12" s="8"/>
      <c r="L12" s="8"/>
      <c r="M12" s="5"/>
      <c r="N12" s="78">
        <f t="shared" si="0"/>
        <v>0</v>
      </c>
      <c r="O12" s="78">
        <f t="shared" ref="O12" si="6">IF(N12="","",N12)</f>
        <v>0</v>
      </c>
      <c r="Q12" s="36"/>
      <c r="R12" s="35"/>
      <c r="S12" s="35"/>
      <c r="T12" s="9"/>
    </row>
    <row r="13" spans="1:20" x14ac:dyDescent="0.25">
      <c r="A13" s="97"/>
      <c r="B13" s="98"/>
      <c r="C13" s="99"/>
      <c r="D13" s="10">
        <v>2</v>
      </c>
      <c r="E13" s="5"/>
      <c r="F13" t="str">
        <f>IF($E13="","",IF(ISNA(VLOOKUP($E13,DD!$A$2:$C$150,2,0)),"NO SUCH DIVE",VLOOKUP($E13,DD!$A$2:$C$150,2,0)))</f>
        <v/>
      </c>
      <c r="G13" s="10" t="str">
        <f>IF($E13="","",IF(ISNA(VLOOKUP($E13,DD!$A$2:$C$150,3,0)),"",VLOOKUP($E13,DD!$A$2:$C$150,3,0)))</f>
        <v/>
      </c>
      <c r="H13" s="8"/>
      <c r="I13" s="8"/>
      <c r="J13" s="8"/>
      <c r="K13" s="8"/>
      <c r="L13" s="8"/>
      <c r="M13" s="5"/>
      <c r="N13" s="78">
        <f t="shared" si="0"/>
        <v>0</v>
      </c>
      <c r="O13" s="78">
        <f t="shared" ref="O13:O16" si="7">IF(N13="",O12,N13+O12)</f>
        <v>0</v>
      </c>
      <c r="Q13" s="36"/>
      <c r="R13" s="35"/>
      <c r="S13" s="35"/>
      <c r="T13" s="9"/>
    </row>
    <row r="14" spans="1:20" x14ac:dyDescent="0.25">
      <c r="A14" s="97"/>
      <c r="B14" s="98"/>
      <c r="C14" s="99"/>
      <c r="D14" s="10">
        <v>3</v>
      </c>
      <c r="E14" s="5"/>
      <c r="F14" t="str">
        <f>IF($E14="","",IF(ISNA(VLOOKUP($E14,DD!$A$2:$C$150,2,0)),"NO SUCH DIVE",VLOOKUP($E14,DD!$A$2:$C$150,2,0)))</f>
        <v/>
      </c>
      <c r="G14" s="10" t="str">
        <f>IF($E14="","",IF(ISNA(VLOOKUP($E14,DD!$A$2:$C$150,3,0)),"",VLOOKUP($E14,DD!$A$2:$C$150,3,0)))</f>
        <v/>
      </c>
      <c r="H14" s="8"/>
      <c r="I14" s="8"/>
      <c r="J14" s="8"/>
      <c r="K14" s="8"/>
      <c r="L14" s="8"/>
      <c r="M14" s="5"/>
      <c r="N14" s="78">
        <f t="shared" si="0"/>
        <v>0</v>
      </c>
      <c r="O14" s="78">
        <f t="shared" si="7"/>
        <v>0</v>
      </c>
      <c r="Q14" s="35"/>
      <c r="R14" s="35"/>
      <c r="S14" s="35"/>
      <c r="T14" s="9"/>
    </row>
    <row r="15" spans="1:20" ht="15.75" thickBot="1" x14ac:dyDescent="0.3">
      <c r="A15" s="97"/>
      <c r="B15" s="98"/>
      <c r="C15" s="99"/>
      <c r="D15" s="10">
        <v>4</v>
      </c>
      <c r="E15" s="5"/>
      <c r="F15" t="str">
        <f>IF($E15="","",IF(ISNA(VLOOKUP($E15,DD!$A$2:$C$150,2,0)),"NO SUCH DIVE",VLOOKUP($E15,DD!$A$2:$C$150,2,0)))</f>
        <v/>
      </c>
      <c r="G15" s="10" t="str">
        <f>IF($E15="","",IF(ISNA(VLOOKUP($E15,DD!$A$2:$C$150,3,0)),"",VLOOKUP($E15,DD!$A$2:$C$150,3,0)))</f>
        <v/>
      </c>
      <c r="H15" s="8"/>
      <c r="I15" s="8"/>
      <c r="J15" s="8"/>
      <c r="K15" s="8"/>
      <c r="L15" s="8"/>
      <c r="M15" s="5"/>
      <c r="N15" s="78">
        <f t="shared" si="0"/>
        <v>0</v>
      </c>
      <c r="O15" s="78">
        <f t="shared" si="7"/>
        <v>0</v>
      </c>
      <c r="Q15" s="35"/>
      <c r="R15" s="35"/>
      <c r="S15" s="35"/>
      <c r="T15" s="9"/>
    </row>
    <row r="16" spans="1:20" ht="15.75" thickBot="1" x14ac:dyDescent="0.3">
      <c r="A16" s="97"/>
      <c r="B16" s="98"/>
      <c r="C16" s="99"/>
      <c r="D16" s="10">
        <v>5</v>
      </c>
      <c r="E16" s="5"/>
      <c r="F16" t="str">
        <f>IF($E16="","",IF(ISNA(VLOOKUP($E16,DD!$A$2:$C$150,2,0)),"NO SUCH DIVE",VLOOKUP($E16,DD!$A$2:$C$150,2,0)))</f>
        <v/>
      </c>
      <c r="G16" s="10" t="str">
        <f>IF($E16="","",IF(ISNA(VLOOKUP($E16,DD!$A$2:$C$150,3,0)),"",VLOOKUP($E16,DD!$A$2:$C$150,3,0)))</f>
        <v/>
      </c>
      <c r="H16" s="8"/>
      <c r="I16" s="8"/>
      <c r="J16" s="8"/>
      <c r="K16" s="8"/>
      <c r="L16" s="8"/>
      <c r="M16" s="5"/>
      <c r="N16" s="78">
        <f t="shared" si="0"/>
        <v>0</v>
      </c>
      <c r="O16" s="79">
        <f t="shared" si="7"/>
        <v>0</v>
      </c>
      <c r="Q16" s="35">
        <f t="shared" ref="Q16" si="8">IF(O16&lt;&gt;"",O16+A12/10000,0)</f>
        <v>2.9999999999999997E-4</v>
      </c>
      <c r="R16" s="35">
        <f t="shared" ref="R16:S16" si="9">B12</f>
        <v>0</v>
      </c>
      <c r="S16" s="35">
        <f t="shared" si="9"/>
        <v>0</v>
      </c>
      <c r="T16" s="9"/>
    </row>
    <row r="17" spans="1:20" x14ac:dyDescent="0.25">
      <c r="A17" s="94">
        <v>4</v>
      </c>
      <c r="B17" s="95"/>
      <c r="C17" s="96"/>
      <c r="D17" s="18">
        <v>1</v>
      </c>
      <c r="E17" s="19"/>
      <c r="F17" s="20" t="str">
        <f>IF($E17="","",IF(ISNA(VLOOKUP($E17,DD!$A$2:$C$150,2,0)),"NO SUCH DIVE",VLOOKUP($E17,DD!$A$2:$C$150,2,0)))</f>
        <v/>
      </c>
      <c r="G17" s="18" t="str">
        <f>IF($E17="","",IF(ISNA(VLOOKUP($E17,DD!$A$2:$C$150,3,0)),"",VLOOKUP($E17,DD!$A$2:$C$150,3,0)))</f>
        <v/>
      </c>
      <c r="H17" s="21"/>
      <c r="I17" s="21"/>
      <c r="J17" s="21"/>
      <c r="K17" s="21"/>
      <c r="L17" s="21"/>
      <c r="M17" s="19"/>
      <c r="N17" s="80">
        <f t="shared" si="0"/>
        <v>0</v>
      </c>
      <c r="O17" s="80">
        <f t="shared" ref="O17" si="10">IF(N17="","",N17)</f>
        <v>0</v>
      </c>
      <c r="Q17" s="36"/>
      <c r="R17" s="35"/>
      <c r="S17" s="35"/>
      <c r="T17" s="9"/>
    </row>
    <row r="18" spans="1:20" x14ac:dyDescent="0.25">
      <c r="A18" s="94"/>
      <c r="B18" s="95"/>
      <c r="C18" s="96"/>
      <c r="D18" s="18">
        <v>2</v>
      </c>
      <c r="E18" s="19"/>
      <c r="F18" s="20" t="str">
        <f>IF($E18="","",IF(ISNA(VLOOKUP($E18,DD!$A$2:$C$150,2,0)),"NO SUCH DIVE",VLOOKUP($E18,DD!$A$2:$C$150,2,0)))</f>
        <v/>
      </c>
      <c r="G18" s="18" t="str">
        <f>IF($E18="","",IF(ISNA(VLOOKUP($E18,DD!$A$2:$C$150,3,0)),"",VLOOKUP($E18,DD!$A$2:$C$150,3,0)))</f>
        <v/>
      </c>
      <c r="H18" s="21"/>
      <c r="I18" s="21"/>
      <c r="J18" s="21"/>
      <c r="K18" s="21"/>
      <c r="L18" s="21"/>
      <c r="M18" s="19"/>
      <c r="N18" s="80">
        <f t="shared" si="0"/>
        <v>0</v>
      </c>
      <c r="O18" s="80">
        <f t="shared" ref="O18:O21" si="11">IF(N18="",O17,N18+O17)</f>
        <v>0</v>
      </c>
      <c r="Q18" s="36"/>
      <c r="R18" s="35"/>
      <c r="S18" s="35"/>
      <c r="T18" s="9"/>
    </row>
    <row r="19" spans="1:20" x14ac:dyDescent="0.25">
      <c r="A19" s="94"/>
      <c r="B19" s="95"/>
      <c r="C19" s="96"/>
      <c r="D19" s="18">
        <v>3</v>
      </c>
      <c r="E19" s="19"/>
      <c r="F19" s="20" t="str">
        <f>IF($E19="","",IF(ISNA(VLOOKUP($E19,DD!$A$2:$C$150,2,0)),"NO SUCH DIVE",VLOOKUP($E19,DD!$A$2:$C$150,2,0)))</f>
        <v/>
      </c>
      <c r="G19" s="18" t="str">
        <f>IF($E19="","",IF(ISNA(VLOOKUP($E19,DD!$A$2:$C$150,3,0)),"",VLOOKUP($E19,DD!$A$2:$C$150,3,0)))</f>
        <v/>
      </c>
      <c r="H19" s="21"/>
      <c r="I19" s="21"/>
      <c r="J19" s="21"/>
      <c r="K19" s="21"/>
      <c r="L19" s="21"/>
      <c r="M19" s="19"/>
      <c r="N19" s="80">
        <f t="shared" si="0"/>
        <v>0</v>
      </c>
      <c r="O19" s="80">
        <f t="shared" si="11"/>
        <v>0</v>
      </c>
      <c r="Q19" s="35"/>
      <c r="R19" s="35"/>
      <c r="S19" s="35"/>
      <c r="T19" s="9"/>
    </row>
    <row r="20" spans="1:20" ht="15.75" thickBot="1" x14ac:dyDescent="0.3">
      <c r="A20" s="94"/>
      <c r="B20" s="95"/>
      <c r="C20" s="96"/>
      <c r="D20" s="18">
        <v>4</v>
      </c>
      <c r="E20" s="19"/>
      <c r="F20" s="20" t="str">
        <f>IF($E20="","",IF(ISNA(VLOOKUP($E20,DD!$A$2:$C$150,2,0)),"NO SUCH DIVE",VLOOKUP($E20,DD!$A$2:$C$150,2,0)))</f>
        <v/>
      </c>
      <c r="G20" s="18" t="str">
        <f>IF($E20="","",IF(ISNA(VLOOKUP($E20,DD!$A$2:$C$150,3,0)),"",VLOOKUP($E20,DD!$A$2:$C$150,3,0)))</f>
        <v/>
      </c>
      <c r="H20" s="21"/>
      <c r="I20" s="21"/>
      <c r="J20" s="21"/>
      <c r="K20" s="21"/>
      <c r="L20" s="21"/>
      <c r="M20" s="19"/>
      <c r="N20" s="80">
        <f t="shared" si="0"/>
        <v>0</v>
      </c>
      <c r="O20" s="80">
        <f t="shared" si="11"/>
        <v>0</v>
      </c>
      <c r="Q20" s="35"/>
      <c r="R20" s="35"/>
      <c r="S20" s="35"/>
      <c r="T20" s="9"/>
    </row>
    <row r="21" spans="1:20" ht="15.75" thickBot="1" x14ac:dyDescent="0.3">
      <c r="A21" s="94"/>
      <c r="B21" s="95"/>
      <c r="C21" s="96"/>
      <c r="D21" s="18">
        <v>5</v>
      </c>
      <c r="E21" s="19"/>
      <c r="F21" s="20" t="str">
        <f>IF($E21="","",IF(ISNA(VLOOKUP($E21,DD!$A$2:$C$150,2,0)),"NO SUCH DIVE",VLOOKUP($E21,DD!$A$2:$C$150,2,0)))</f>
        <v/>
      </c>
      <c r="G21" s="18" t="str">
        <f>IF($E21="","",IF(ISNA(VLOOKUP($E21,DD!$A$2:$C$150,3,0)),"",VLOOKUP($E21,DD!$A$2:$C$150,3,0)))</f>
        <v/>
      </c>
      <c r="H21" s="21"/>
      <c r="I21" s="21"/>
      <c r="J21" s="21"/>
      <c r="K21" s="21"/>
      <c r="L21" s="21"/>
      <c r="M21" s="19"/>
      <c r="N21" s="80">
        <f t="shared" si="0"/>
        <v>0</v>
      </c>
      <c r="O21" s="81">
        <f t="shared" si="11"/>
        <v>0</v>
      </c>
      <c r="Q21" s="35">
        <f t="shared" ref="Q21" si="12">IF(O21&lt;&gt;"",O21+A17/10000,0)</f>
        <v>4.0000000000000002E-4</v>
      </c>
      <c r="R21" s="35">
        <f t="shared" ref="R21:S21" si="13">B17</f>
        <v>0</v>
      </c>
      <c r="S21" s="35">
        <f t="shared" si="13"/>
        <v>0</v>
      </c>
      <c r="T21" s="9"/>
    </row>
    <row r="22" spans="1:20" x14ac:dyDescent="0.25">
      <c r="A22" s="97">
        <v>5</v>
      </c>
      <c r="B22" s="98"/>
      <c r="C22" s="99"/>
      <c r="D22" s="10">
        <v>1</v>
      </c>
      <c r="E22" s="5"/>
      <c r="F22" t="str">
        <f>IF($E22="","",IF(ISNA(VLOOKUP($E22,DD!$A$2:$C$150,2,0)),"NO SUCH DIVE",VLOOKUP($E22,DD!$A$2:$C$150,2,0)))</f>
        <v/>
      </c>
      <c r="G22" s="10" t="str">
        <f>IF($E22="","",IF(ISNA(VLOOKUP($E22,DD!$A$2:$C$150,3,0)),"",VLOOKUP($E22,DD!$A$2:$C$150,3,0)))</f>
        <v/>
      </c>
      <c r="H22" s="8"/>
      <c r="I22" s="8"/>
      <c r="J22" s="8"/>
      <c r="K22" s="8"/>
      <c r="L22" s="8"/>
      <c r="M22" s="5"/>
      <c r="N22" s="78">
        <f t="shared" si="0"/>
        <v>0</v>
      </c>
      <c r="O22" s="78">
        <f t="shared" ref="O22" si="14">IF(N22="","",N22)</f>
        <v>0</v>
      </c>
      <c r="Q22" s="36"/>
      <c r="R22" s="35"/>
      <c r="S22" s="35"/>
      <c r="T22" s="9"/>
    </row>
    <row r="23" spans="1:20" x14ac:dyDescent="0.25">
      <c r="A23" s="97"/>
      <c r="B23" s="98"/>
      <c r="C23" s="99"/>
      <c r="D23" s="10">
        <v>2</v>
      </c>
      <c r="E23" s="5"/>
      <c r="F23" t="str">
        <f>IF($E23="","",IF(ISNA(VLOOKUP($E23,DD!$A$2:$C$150,2,0)),"NO SUCH DIVE",VLOOKUP($E23,DD!$A$2:$C$150,2,0)))</f>
        <v/>
      </c>
      <c r="G23" s="10" t="str">
        <f>IF($E23="","",IF(ISNA(VLOOKUP($E23,DD!$A$2:$C$150,3,0)),"",VLOOKUP($E23,DD!$A$2:$C$150,3,0)))</f>
        <v/>
      </c>
      <c r="H23" s="8"/>
      <c r="I23" s="8"/>
      <c r="J23" s="8"/>
      <c r="K23" s="8"/>
      <c r="L23" s="8"/>
      <c r="M23" s="5"/>
      <c r="N23" s="78">
        <f t="shared" si="0"/>
        <v>0</v>
      </c>
      <c r="O23" s="78">
        <f t="shared" ref="O23:O26" si="15">IF(N23="",O22,N23+O22)</f>
        <v>0</v>
      </c>
      <c r="Q23" s="36"/>
      <c r="R23" s="35"/>
      <c r="S23" s="35"/>
      <c r="T23" s="9"/>
    </row>
    <row r="24" spans="1:20" x14ac:dyDescent="0.25">
      <c r="A24" s="97"/>
      <c r="B24" s="98"/>
      <c r="C24" s="99"/>
      <c r="D24" s="10">
        <v>3</v>
      </c>
      <c r="E24" s="5"/>
      <c r="F24" t="str">
        <f>IF($E24="","",IF(ISNA(VLOOKUP($E24,DD!$A$2:$C$150,2,0)),"NO SUCH DIVE",VLOOKUP($E24,DD!$A$2:$C$150,2,0)))</f>
        <v/>
      </c>
      <c r="G24" s="10" t="str">
        <f>IF($E24="","",IF(ISNA(VLOOKUP($E24,DD!$A$2:$C$150,3,0)),"",VLOOKUP($E24,DD!$A$2:$C$150,3,0)))</f>
        <v/>
      </c>
      <c r="H24" s="8"/>
      <c r="I24" s="8"/>
      <c r="J24" s="8"/>
      <c r="K24" s="8"/>
      <c r="L24" s="8"/>
      <c r="M24" s="5"/>
      <c r="N24" s="78">
        <f t="shared" si="0"/>
        <v>0</v>
      </c>
      <c r="O24" s="78">
        <f t="shared" si="15"/>
        <v>0</v>
      </c>
      <c r="Q24" s="35"/>
      <c r="R24" s="35"/>
      <c r="S24" s="35"/>
      <c r="T24" s="9"/>
    </row>
    <row r="25" spans="1:20" ht="15.75" thickBot="1" x14ac:dyDescent="0.3">
      <c r="A25" s="97"/>
      <c r="B25" s="98"/>
      <c r="C25" s="99"/>
      <c r="D25" s="10">
        <v>4</v>
      </c>
      <c r="E25" s="5"/>
      <c r="F25" t="str">
        <f>IF($E25="","",IF(ISNA(VLOOKUP($E25,DD!$A$2:$C$150,2,0)),"NO SUCH DIVE",VLOOKUP($E25,DD!$A$2:$C$150,2,0)))</f>
        <v/>
      </c>
      <c r="G25" s="10" t="str">
        <f>IF($E25="","",IF(ISNA(VLOOKUP($E25,DD!$A$2:$C$150,3,0)),"",VLOOKUP($E25,DD!$A$2:$C$150,3,0)))</f>
        <v/>
      </c>
      <c r="H25" s="8"/>
      <c r="I25" s="8"/>
      <c r="J25" s="8"/>
      <c r="K25" s="8"/>
      <c r="L25" s="8"/>
      <c r="M25" s="5"/>
      <c r="N25" s="78">
        <f t="shared" si="0"/>
        <v>0</v>
      </c>
      <c r="O25" s="78">
        <f t="shared" si="15"/>
        <v>0</v>
      </c>
      <c r="Q25" s="35"/>
      <c r="R25" s="35"/>
      <c r="S25" s="35"/>
      <c r="T25" s="9"/>
    </row>
    <row r="26" spans="1:20" ht="15.75" thickBot="1" x14ac:dyDescent="0.3">
      <c r="A26" s="97"/>
      <c r="B26" s="98"/>
      <c r="C26" s="99"/>
      <c r="D26" s="10">
        <v>5</v>
      </c>
      <c r="E26" s="5"/>
      <c r="F26" t="str">
        <f>IF($E26="","",IF(ISNA(VLOOKUP($E26,DD!$A$2:$C$150,2,0)),"NO SUCH DIVE",VLOOKUP($E26,DD!$A$2:$C$150,2,0)))</f>
        <v/>
      </c>
      <c r="G26" s="10" t="str">
        <f>IF($E26="","",IF(ISNA(VLOOKUP($E26,DD!$A$2:$C$150,3,0)),"",VLOOKUP($E26,DD!$A$2:$C$150,3,0)))</f>
        <v/>
      </c>
      <c r="H26" s="8"/>
      <c r="I26" s="8"/>
      <c r="J26" s="8"/>
      <c r="K26" s="8"/>
      <c r="L26" s="8"/>
      <c r="M26" s="5"/>
      <c r="N26" s="78">
        <f t="shared" si="0"/>
        <v>0</v>
      </c>
      <c r="O26" s="79">
        <f t="shared" si="15"/>
        <v>0</v>
      </c>
      <c r="Q26" s="35">
        <f t="shared" ref="Q26" si="16">IF(O26&lt;&gt;"",O26+A22/10000,0)</f>
        <v>5.0000000000000001E-4</v>
      </c>
      <c r="R26" s="35">
        <f t="shared" ref="R26:S26" si="17">B22</f>
        <v>0</v>
      </c>
      <c r="S26" s="35">
        <f t="shared" si="17"/>
        <v>0</v>
      </c>
    </row>
    <row r="27" spans="1:20" x14ac:dyDescent="0.25">
      <c r="A27" s="94">
        <v>6</v>
      </c>
      <c r="B27" s="95"/>
      <c r="C27" s="96"/>
      <c r="D27" s="18">
        <v>1</v>
      </c>
      <c r="E27" s="19"/>
      <c r="F27" s="20" t="str">
        <f>IF($E27="","",IF(ISNA(VLOOKUP($E27,DD!$A$2:$C$150,2,0)),"NO SUCH DIVE",VLOOKUP($E27,DD!$A$2:$C$150,2,0)))</f>
        <v/>
      </c>
      <c r="G27" s="18" t="str">
        <f>IF($E27="","",IF(ISNA(VLOOKUP($E27,DD!$A$2:$C$150,3,0)),"",VLOOKUP($E27,DD!$A$2:$C$150,3,0)))</f>
        <v/>
      </c>
      <c r="H27" s="21"/>
      <c r="I27" s="21"/>
      <c r="J27" s="21"/>
      <c r="K27" s="21"/>
      <c r="L27" s="21"/>
      <c r="M27" s="19"/>
      <c r="N27" s="80">
        <f t="shared" si="0"/>
        <v>0</v>
      </c>
      <c r="O27" s="80">
        <f t="shared" ref="O27" si="18">IF(N27="","",N27)</f>
        <v>0</v>
      </c>
      <c r="Q27" s="36"/>
      <c r="R27" s="35"/>
      <c r="S27" s="35"/>
    </row>
    <row r="28" spans="1:20" x14ac:dyDescent="0.25">
      <c r="A28" s="94"/>
      <c r="B28" s="95"/>
      <c r="C28" s="96"/>
      <c r="D28" s="18">
        <v>2</v>
      </c>
      <c r="E28" s="19"/>
      <c r="F28" s="20" t="str">
        <f>IF($E28="","",IF(ISNA(VLOOKUP($E28,DD!$A$2:$C$150,2,0)),"NO SUCH DIVE",VLOOKUP($E28,DD!$A$2:$C$150,2,0)))</f>
        <v/>
      </c>
      <c r="G28" s="18" t="str">
        <f>IF($E28="","",IF(ISNA(VLOOKUP($E28,DD!$A$2:$C$150,3,0)),"",VLOOKUP($E28,DD!$A$2:$C$150,3,0)))</f>
        <v/>
      </c>
      <c r="H28" s="21"/>
      <c r="I28" s="21"/>
      <c r="J28" s="21"/>
      <c r="K28" s="21"/>
      <c r="L28" s="21"/>
      <c r="M28" s="19"/>
      <c r="N28" s="80">
        <f t="shared" si="0"/>
        <v>0</v>
      </c>
      <c r="O28" s="80">
        <f t="shared" ref="O28:O31" si="19">IF(N28="",O27,N28+O27)</f>
        <v>0</v>
      </c>
      <c r="Q28" s="36"/>
      <c r="R28" s="35"/>
      <c r="S28" s="35"/>
    </row>
    <row r="29" spans="1:20" x14ac:dyDescent="0.25">
      <c r="A29" s="94"/>
      <c r="B29" s="95"/>
      <c r="C29" s="96"/>
      <c r="D29" s="18">
        <v>3</v>
      </c>
      <c r="E29" s="19"/>
      <c r="F29" s="20" t="str">
        <f>IF($E29="","",IF(ISNA(VLOOKUP($E29,DD!$A$2:$C$150,2,0)),"NO SUCH DIVE",VLOOKUP($E29,DD!$A$2:$C$150,2,0)))</f>
        <v/>
      </c>
      <c r="G29" s="18" t="str">
        <f>IF($E29="","",IF(ISNA(VLOOKUP($E29,DD!$A$2:$C$150,3,0)),"",VLOOKUP($E29,DD!$A$2:$C$150,3,0)))</f>
        <v/>
      </c>
      <c r="H29" s="21"/>
      <c r="I29" s="21"/>
      <c r="J29" s="21"/>
      <c r="K29" s="21"/>
      <c r="L29" s="21"/>
      <c r="M29" s="19"/>
      <c r="N29" s="80">
        <f t="shared" si="0"/>
        <v>0</v>
      </c>
      <c r="O29" s="80">
        <f t="shared" si="19"/>
        <v>0</v>
      </c>
      <c r="Q29" s="35"/>
      <c r="R29" s="35"/>
      <c r="S29" s="35"/>
    </row>
    <row r="30" spans="1:20" ht="15.75" thickBot="1" x14ac:dyDescent="0.3">
      <c r="A30" s="94"/>
      <c r="B30" s="95"/>
      <c r="C30" s="96"/>
      <c r="D30" s="18">
        <v>4</v>
      </c>
      <c r="E30" s="19"/>
      <c r="F30" s="20" t="str">
        <f>IF($E30="","",IF(ISNA(VLOOKUP($E30,DD!$A$2:$C$150,2,0)),"NO SUCH DIVE",VLOOKUP($E30,DD!$A$2:$C$150,2,0)))</f>
        <v/>
      </c>
      <c r="G30" s="18" t="str">
        <f>IF($E30="","",IF(ISNA(VLOOKUP($E30,DD!$A$2:$C$150,3,0)),"",VLOOKUP($E30,DD!$A$2:$C$150,3,0)))</f>
        <v/>
      </c>
      <c r="H30" s="21"/>
      <c r="I30" s="21"/>
      <c r="J30" s="21"/>
      <c r="K30" s="21"/>
      <c r="L30" s="21"/>
      <c r="M30" s="19"/>
      <c r="N30" s="80">
        <f t="shared" si="0"/>
        <v>0</v>
      </c>
      <c r="O30" s="80">
        <f t="shared" si="19"/>
        <v>0</v>
      </c>
      <c r="Q30" s="35"/>
      <c r="R30" s="35"/>
      <c r="S30" s="35"/>
    </row>
    <row r="31" spans="1:20" ht="15.75" thickBot="1" x14ac:dyDescent="0.3">
      <c r="A31" s="94"/>
      <c r="B31" s="95"/>
      <c r="C31" s="96"/>
      <c r="D31" s="18">
        <v>5</v>
      </c>
      <c r="E31" s="19"/>
      <c r="F31" s="20" t="str">
        <f>IF($E31="","",IF(ISNA(VLOOKUP($E31,DD!$A$2:$C$150,2,0)),"NO SUCH DIVE",VLOOKUP($E31,DD!$A$2:$C$150,2,0)))</f>
        <v/>
      </c>
      <c r="G31" s="18" t="str">
        <f>IF($E31="","",IF(ISNA(VLOOKUP($E31,DD!$A$2:$C$150,3,0)),"",VLOOKUP($E31,DD!$A$2:$C$150,3,0)))</f>
        <v/>
      </c>
      <c r="H31" s="21"/>
      <c r="I31" s="21"/>
      <c r="J31" s="21"/>
      <c r="K31" s="21"/>
      <c r="L31" s="21"/>
      <c r="M31" s="19"/>
      <c r="N31" s="80">
        <f t="shared" si="0"/>
        <v>0</v>
      </c>
      <c r="O31" s="81">
        <f t="shared" si="19"/>
        <v>0</v>
      </c>
      <c r="Q31" s="35">
        <f t="shared" ref="Q31" si="20">IF(O31&lt;&gt;"",O31+A27/10000,0)</f>
        <v>5.9999999999999995E-4</v>
      </c>
      <c r="R31" s="35">
        <f t="shared" ref="R31:S31" si="21">B27</f>
        <v>0</v>
      </c>
      <c r="S31" s="35">
        <f t="shared" si="21"/>
        <v>0</v>
      </c>
    </row>
    <row r="32" spans="1:20" x14ac:dyDescent="0.25">
      <c r="A32" s="97">
        <v>7</v>
      </c>
      <c r="B32" s="98"/>
      <c r="C32" s="99"/>
      <c r="D32" s="10">
        <v>1</v>
      </c>
      <c r="E32" s="5"/>
      <c r="F32" t="str">
        <f>IF($E32="","",IF(ISNA(VLOOKUP($E32,DD!$A$2:$C$150,2,0)),"NO SUCH DIVE",VLOOKUP($E32,DD!$A$2:$C$150,2,0)))</f>
        <v/>
      </c>
      <c r="G32" s="10" t="str">
        <f>IF($E32="","",IF(ISNA(VLOOKUP($E32,DD!$A$2:$C$150,3,0)),"",VLOOKUP($E32,DD!$A$2:$C$150,3,0)))</f>
        <v/>
      </c>
      <c r="H32" s="8"/>
      <c r="I32" s="8"/>
      <c r="J32" s="8"/>
      <c r="K32" s="8"/>
      <c r="L32" s="8"/>
      <c r="M32" s="5"/>
      <c r="N32" s="78">
        <f t="shared" si="0"/>
        <v>0</v>
      </c>
      <c r="O32" s="78">
        <f t="shared" ref="O32" si="22">IF(N32="","",N32)</f>
        <v>0</v>
      </c>
      <c r="Q32" s="36"/>
      <c r="R32" s="35"/>
      <c r="S32" s="35"/>
    </row>
    <row r="33" spans="1:19" x14ac:dyDescent="0.25">
      <c r="A33" s="97"/>
      <c r="B33" s="98"/>
      <c r="C33" s="99"/>
      <c r="D33" s="10">
        <v>2</v>
      </c>
      <c r="E33" s="5"/>
      <c r="F33" t="str">
        <f>IF($E33="","",IF(ISNA(VLOOKUP($E33,DD!$A$2:$C$150,2,0)),"NO SUCH DIVE",VLOOKUP($E33,DD!$A$2:$C$150,2,0)))</f>
        <v/>
      </c>
      <c r="G33" s="10" t="str">
        <f>IF($E33="","",IF(ISNA(VLOOKUP($E33,DD!$A$2:$C$150,3,0)),"",VLOOKUP($E33,DD!$A$2:$C$150,3,0)))</f>
        <v/>
      </c>
      <c r="H33" s="8"/>
      <c r="I33" s="8"/>
      <c r="J33" s="8"/>
      <c r="K33" s="8"/>
      <c r="L33" s="8"/>
      <c r="M33" s="5"/>
      <c r="N33" s="78">
        <f t="shared" si="0"/>
        <v>0</v>
      </c>
      <c r="O33" s="78">
        <f t="shared" ref="O33:O36" si="23">IF(N33="",O32,N33+O32)</f>
        <v>0</v>
      </c>
      <c r="Q33" s="36"/>
      <c r="R33" s="35"/>
      <c r="S33" s="35"/>
    </row>
    <row r="34" spans="1:19" x14ac:dyDescent="0.25">
      <c r="A34" s="97"/>
      <c r="B34" s="98"/>
      <c r="C34" s="99"/>
      <c r="D34" s="10">
        <v>3</v>
      </c>
      <c r="E34" s="5"/>
      <c r="F34" t="str">
        <f>IF($E34="","",IF(ISNA(VLOOKUP($E34,DD!$A$2:$C$150,2,0)),"NO SUCH DIVE",VLOOKUP($E34,DD!$A$2:$C$150,2,0)))</f>
        <v/>
      </c>
      <c r="G34" s="10" t="str">
        <f>IF($E34="","",IF(ISNA(VLOOKUP($E34,DD!$A$2:$C$150,3,0)),"",VLOOKUP($E34,DD!$A$2:$C$150,3,0)))</f>
        <v/>
      </c>
      <c r="H34" s="8"/>
      <c r="I34" s="8"/>
      <c r="J34" s="8"/>
      <c r="K34" s="8"/>
      <c r="L34" s="8"/>
      <c r="M34" s="5"/>
      <c r="N34" s="78">
        <f t="shared" si="0"/>
        <v>0</v>
      </c>
      <c r="O34" s="78">
        <f t="shared" si="23"/>
        <v>0</v>
      </c>
      <c r="Q34" s="35"/>
      <c r="R34" s="35"/>
      <c r="S34" s="35"/>
    </row>
    <row r="35" spans="1:19" ht="15.75" thickBot="1" x14ac:dyDescent="0.3">
      <c r="A35" s="97"/>
      <c r="B35" s="98"/>
      <c r="C35" s="99"/>
      <c r="D35" s="10">
        <v>4</v>
      </c>
      <c r="E35" s="5"/>
      <c r="F35" t="str">
        <f>IF($E35="","",IF(ISNA(VLOOKUP($E35,DD!$A$2:$C$150,2,0)),"NO SUCH DIVE",VLOOKUP($E35,DD!$A$2:$C$150,2,0)))</f>
        <v/>
      </c>
      <c r="G35" s="10" t="str">
        <f>IF($E35="","",IF(ISNA(VLOOKUP($E35,DD!$A$2:$C$150,3,0)),"",VLOOKUP($E35,DD!$A$2:$C$150,3,0)))</f>
        <v/>
      </c>
      <c r="H35" s="8"/>
      <c r="I35" s="8"/>
      <c r="J35" s="8"/>
      <c r="K35" s="8"/>
      <c r="L35" s="8"/>
      <c r="M35" s="5"/>
      <c r="N35" s="78">
        <f t="shared" si="0"/>
        <v>0</v>
      </c>
      <c r="O35" s="78">
        <f t="shared" si="23"/>
        <v>0</v>
      </c>
      <c r="Q35" s="35"/>
      <c r="R35" s="35"/>
      <c r="S35" s="35"/>
    </row>
    <row r="36" spans="1:19" ht="15.75" thickBot="1" x14ac:dyDescent="0.3">
      <c r="A36" s="97"/>
      <c r="B36" s="98"/>
      <c r="C36" s="99"/>
      <c r="D36" s="10">
        <v>5</v>
      </c>
      <c r="E36" s="5"/>
      <c r="F36" t="str">
        <f>IF($E36="","",IF(ISNA(VLOOKUP($E36,DD!$A$2:$C$150,2,0)),"NO SUCH DIVE",VLOOKUP($E36,DD!$A$2:$C$150,2,0)))</f>
        <v/>
      </c>
      <c r="G36" s="10" t="str">
        <f>IF($E36="","",IF(ISNA(VLOOKUP($E36,DD!$A$2:$C$150,3,0)),"",VLOOKUP($E36,DD!$A$2:$C$150,3,0)))</f>
        <v/>
      </c>
      <c r="H36" s="8"/>
      <c r="I36" s="8"/>
      <c r="J36" s="8"/>
      <c r="K36" s="8"/>
      <c r="L36" s="8"/>
      <c r="M36" s="5"/>
      <c r="N36" s="78">
        <f t="shared" si="0"/>
        <v>0</v>
      </c>
      <c r="O36" s="79">
        <f t="shared" si="23"/>
        <v>0</v>
      </c>
      <c r="Q36" s="35">
        <f t="shared" ref="Q36" si="24">IF(O36&lt;&gt;"",O36+A32/10000,0)</f>
        <v>6.9999999999999999E-4</v>
      </c>
      <c r="R36" s="35">
        <f t="shared" ref="R36:S36" si="25">B32</f>
        <v>0</v>
      </c>
      <c r="S36" s="35">
        <f t="shared" si="25"/>
        <v>0</v>
      </c>
    </row>
    <row r="37" spans="1:19" x14ac:dyDescent="0.25">
      <c r="A37" s="94">
        <v>8</v>
      </c>
      <c r="B37" s="95"/>
      <c r="C37" s="96"/>
      <c r="D37" s="18">
        <v>1</v>
      </c>
      <c r="E37" s="19"/>
      <c r="F37" s="20" t="str">
        <f>IF($E37="","",IF(ISNA(VLOOKUP($E37,DD!$A$2:$C$150,2,0)),"NO SUCH DIVE",VLOOKUP($E37,DD!$A$2:$C$150,2,0)))</f>
        <v/>
      </c>
      <c r="G37" s="18" t="str">
        <f>IF($E37="","",IF(ISNA(VLOOKUP($E37,DD!$A$2:$C$150,3,0)),"",VLOOKUP($E37,DD!$A$2:$C$150,3,0)))</f>
        <v/>
      </c>
      <c r="H37" s="21"/>
      <c r="I37" s="21"/>
      <c r="J37" s="21"/>
      <c r="K37" s="21"/>
      <c r="L37" s="21"/>
      <c r="M37" s="19"/>
      <c r="N37" s="80">
        <f t="shared" si="0"/>
        <v>0</v>
      </c>
      <c r="O37" s="80">
        <f t="shared" ref="O37" si="26">IF(N37="","",N37)</f>
        <v>0</v>
      </c>
      <c r="Q37" s="36"/>
      <c r="R37" s="35"/>
      <c r="S37" s="35"/>
    </row>
    <row r="38" spans="1:19" x14ac:dyDescent="0.25">
      <c r="A38" s="94"/>
      <c r="B38" s="95"/>
      <c r="C38" s="96"/>
      <c r="D38" s="18">
        <v>2</v>
      </c>
      <c r="E38" s="19"/>
      <c r="F38" s="20" t="str">
        <f>IF($E38="","",IF(ISNA(VLOOKUP($E38,DD!$A$2:$C$150,2,0)),"NO SUCH DIVE",VLOOKUP($E38,DD!$A$2:$C$150,2,0)))</f>
        <v/>
      </c>
      <c r="G38" s="18" t="str">
        <f>IF($E38="","",IF(ISNA(VLOOKUP($E38,DD!$A$2:$C$150,3,0)),"",VLOOKUP($E38,DD!$A$2:$C$150,3,0)))</f>
        <v/>
      </c>
      <c r="H38" s="21"/>
      <c r="I38" s="21"/>
      <c r="J38" s="21"/>
      <c r="K38" s="21"/>
      <c r="L38" s="21"/>
      <c r="M38" s="19"/>
      <c r="N38" s="80">
        <f t="shared" si="0"/>
        <v>0</v>
      </c>
      <c r="O38" s="80">
        <f t="shared" ref="O38:O41" si="27">IF(N38="",O37,N38+O37)</f>
        <v>0</v>
      </c>
      <c r="Q38" s="36"/>
      <c r="R38" s="35"/>
      <c r="S38" s="35"/>
    </row>
    <row r="39" spans="1:19" x14ac:dyDescent="0.25">
      <c r="A39" s="94"/>
      <c r="B39" s="95"/>
      <c r="C39" s="96"/>
      <c r="D39" s="18">
        <v>3</v>
      </c>
      <c r="E39" s="19"/>
      <c r="F39" s="20" t="str">
        <f>IF($E39="","",IF(ISNA(VLOOKUP($E39,DD!$A$2:$C$150,2,0)),"NO SUCH DIVE",VLOOKUP($E39,DD!$A$2:$C$150,2,0)))</f>
        <v/>
      </c>
      <c r="G39" s="18" t="str">
        <f>IF($E39="","",IF(ISNA(VLOOKUP($E39,DD!$A$2:$C$150,3,0)),"",VLOOKUP($E39,DD!$A$2:$C$150,3,0)))</f>
        <v/>
      </c>
      <c r="H39" s="21"/>
      <c r="I39" s="21"/>
      <c r="J39" s="21"/>
      <c r="K39" s="21"/>
      <c r="L39" s="21"/>
      <c r="M39" s="19"/>
      <c r="N39" s="80">
        <f t="shared" si="0"/>
        <v>0</v>
      </c>
      <c r="O39" s="80">
        <f t="shared" si="27"/>
        <v>0</v>
      </c>
      <c r="Q39" s="35"/>
      <c r="R39" s="35"/>
      <c r="S39" s="35"/>
    </row>
    <row r="40" spans="1:19" ht="15.75" thickBot="1" x14ac:dyDescent="0.3">
      <c r="A40" s="94"/>
      <c r="B40" s="95"/>
      <c r="C40" s="96"/>
      <c r="D40" s="18">
        <v>4</v>
      </c>
      <c r="E40" s="19"/>
      <c r="F40" s="20" t="str">
        <f>IF($E40="","",IF(ISNA(VLOOKUP($E40,DD!$A$2:$C$150,2,0)),"NO SUCH DIVE",VLOOKUP($E40,DD!$A$2:$C$150,2,0)))</f>
        <v/>
      </c>
      <c r="G40" s="18" t="str">
        <f>IF($E40="","",IF(ISNA(VLOOKUP($E40,DD!$A$2:$C$150,3,0)),"",VLOOKUP($E40,DD!$A$2:$C$150,3,0)))</f>
        <v/>
      </c>
      <c r="H40" s="21"/>
      <c r="I40" s="21"/>
      <c r="J40" s="21"/>
      <c r="K40" s="21"/>
      <c r="L40" s="21"/>
      <c r="M40" s="19"/>
      <c r="N40" s="80">
        <f t="shared" si="0"/>
        <v>0</v>
      </c>
      <c r="O40" s="80">
        <f t="shared" si="27"/>
        <v>0</v>
      </c>
      <c r="Q40" s="35"/>
      <c r="R40" s="35"/>
      <c r="S40" s="35"/>
    </row>
    <row r="41" spans="1:19" ht="15.75" thickBot="1" x14ac:dyDescent="0.3">
      <c r="A41" s="94"/>
      <c r="B41" s="95"/>
      <c r="C41" s="96"/>
      <c r="D41" s="18">
        <v>5</v>
      </c>
      <c r="E41" s="19"/>
      <c r="F41" s="20" t="str">
        <f>IF($E41="","",IF(ISNA(VLOOKUP($E41,DD!$A$2:$C$150,2,0)),"NO SUCH DIVE",VLOOKUP($E41,DD!$A$2:$C$150,2,0)))</f>
        <v/>
      </c>
      <c r="G41" s="18" t="str">
        <f>IF($E41="","",IF(ISNA(VLOOKUP($E41,DD!$A$2:$C$150,3,0)),"",VLOOKUP($E41,DD!$A$2:$C$150,3,0)))</f>
        <v/>
      </c>
      <c r="H41" s="21"/>
      <c r="I41" s="21"/>
      <c r="J41" s="21"/>
      <c r="K41" s="21"/>
      <c r="L41" s="21"/>
      <c r="M41" s="19"/>
      <c r="N41" s="80">
        <f t="shared" si="0"/>
        <v>0</v>
      </c>
      <c r="O41" s="81">
        <f t="shared" si="27"/>
        <v>0</v>
      </c>
      <c r="Q41" s="35">
        <f t="shared" ref="Q41" si="28">IF(O41&lt;&gt;"",O41+A37/10000,0)</f>
        <v>8.0000000000000004E-4</v>
      </c>
      <c r="R41" s="35">
        <f t="shared" ref="R41:S41" si="29">B37</f>
        <v>0</v>
      </c>
      <c r="S41" s="35">
        <f t="shared" si="29"/>
        <v>0</v>
      </c>
    </row>
    <row r="42" spans="1:19" x14ac:dyDescent="0.25">
      <c r="A42" s="97">
        <v>9</v>
      </c>
      <c r="B42" s="98"/>
      <c r="C42" s="99"/>
      <c r="D42" s="10">
        <v>1</v>
      </c>
      <c r="E42" s="5"/>
      <c r="F42" t="str">
        <f>IF($E42="","",IF(ISNA(VLOOKUP($E42,DD!$A$2:$C$150,2,0)),"NO SUCH DIVE",VLOOKUP($E42,DD!$A$2:$C$150,2,0)))</f>
        <v/>
      </c>
      <c r="G42" s="10" t="str">
        <f>IF($E42="","",IF(ISNA(VLOOKUP($E42,DD!$A$2:$C$150,3,0)),"",VLOOKUP($E42,DD!$A$2:$C$150,3,0)))</f>
        <v/>
      </c>
      <c r="H42" s="8"/>
      <c r="I42" s="8"/>
      <c r="J42" s="8"/>
      <c r="K42" s="8"/>
      <c r="L42" s="8"/>
      <c r="M42" s="5"/>
      <c r="N42" s="78">
        <f t="shared" si="0"/>
        <v>0</v>
      </c>
      <c r="O42" s="78">
        <f t="shared" ref="O42" si="30">IF(N42="","",N42)</f>
        <v>0</v>
      </c>
      <c r="Q42" s="36"/>
      <c r="R42" s="35"/>
      <c r="S42" s="35"/>
    </row>
    <row r="43" spans="1:19" x14ac:dyDescent="0.25">
      <c r="A43" s="97"/>
      <c r="B43" s="98"/>
      <c r="C43" s="99"/>
      <c r="D43" s="10">
        <v>2</v>
      </c>
      <c r="E43" s="5"/>
      <c r="F43" t="str">
        <f>IF($E43="","",IF(ISNA(VLOOKUP($E43,DD!$A$2:$C$150,2,0)),"NO SUCH DIVE",VLOOKUP($E43,DD!$A$2:$C$150,2,0)))</f>
        <v/>
      </c>
      <c r="G43" s="10" t="str">
        <f>IF($E43="","",IF(ISNA(VLOOKUP($E43,DD!$A$2:$C$150,3,0)),"",VLOOKUP($E43,DD!$A$2:$C$150,3,0)))</f>
        <v/>
      </c>
      <c r="H43" s="8"/>
      <c r="I43" s="8"/>
      <c r="J43" s="8"/>
      <c r="K43" s="8"/>
      <c r="L43" s="8"/>
      <c r="M43" s="5"/>
      <c r="N43" s="78">
        <f t="shared" si="0"/>
        <v>0</v>
      </c>
      <c r="O43" s="78">
        <f t="shared" ref="O43:O46" si="31">IF(N43="",O42,N43+O42)</f>
        <v>0</v>
      </c>
      <c r="Q43" s="36"/>
      <c r="R43" s="35"/>
      <c r="S43" s="35"/>
    </row>
    <row r="44" spans="1:19" x14ac:dyDescent="0.25">
      <c r="A44" s="97"/>
      <c r="B44" s="98"/>
      <c r="C44" s="99"/>
      <c r="D44" s="10">
        <v>3</v>
      </c>
      <c r="E44" s="5"/>
      <c r="F44" t="str">
        <f>IF($E44="","",IF(ISNA(VLOOKUP($E44,DD!$A$2:$C$150,2,0)),"NO SUCH DIVE",VLOOKUP($E44,DD!$A$2:$C$150,2,0)))</f>
        <v/>
      </c>
      <c r="G44" s="10" t="str">
        <f>IF($E44="","",IF(ISNA(VLOOKUP($E44,DD!$A$2:$C$150,3,0)),"",VLOOKUP($E44,DD!$A$2:$C$150,3,0)))</f>
        <v/>
      </c>
      <c r="H44" s="8"/>
      <c r="I44" s="8"/>
      <c r="J44" s="8"/>
      <c r="K44" s="8"/>
      <c r="L44" s="8"/>
      <c r="M44" s="5"/>
      <c r="N44" s="78">
        <f t="shared" si="0"/>
        <v>0</v>
      </c>
      <c r="O44" s="78">
        <f t="shared" si="31"/>
        <v>0</v>
      </c>
      <c r="Q44" s="35"/>
      <c r="R44" s="35"/>
      <c r="S44" s="35"/>
    </row>
    <row r="45" spans="1:19" ht="15.75" thickBot="1" x14ac:dyDescent="0.3">
      <c r="A45" s="97"/>
      <c r="B45" s="98"/>
      <c r="C45" s="99"/>
      <c r="D45" s="10">
        <v>4</v>
      </c>
      <c r="E45" s="5"/>
      <c r="F45" t="str">
        <f>IF($E45="","",IF(ISNA(VLOOKUP($E45,DD!$A$2:$C$150,2,0)),"NO SUCH DIVE",VLOOKUP($E45,DD!$A$2:$C$150,2,0)))</f>
        <v/>
      </c>
      <c r="G45" s="10" t="str">
        <f>IF($E45="","",IF(ISNA(VLOOKUP($E45,DD!$A$2:$C$150,3,0)),"",VLOOKUP($E45,DD!$A$2:$C$150,3,0)))</f>
        <v/>
      </c>
      <c r="H45" s="8"/>
      <c r="I45" s="8"/>
      <c r="J45" s="8"/>
      <c r="K45" s="8"/>
      <c r="L45" s="8"/>
      <c r="M45" s="5"/>
      <c r="N45" s="78">
        <f t="shared" si="0"/>
        <v>0</v>
      </c>
      <c r="O45" s="78">
        <f t="shared" si="31"/>
        <v>0</v>
      </c>
      <c r="Q45" s="35"/>
      <c r="R45" s="35"/>
      <c r="S45" s="35"/>
    </row>
    <row r="46" spans="1:19" ht="15.75" thickBot="1" x14ac:dyDescent="0.3">
      <c r="A46" s="97"/>
      <c r="B46" s="98"/>
      <c r="C46" s="99"/>
      <c r="D46" s="10">
        <v>5</v>
      </c>
      <c r="E46" s="5"/>
      <c r="F46" t="str">
        <f>IF($E46="","",IF(ISNA(VLOOKUP($E46,DD!$A$2:$C$150,2,0)),"NO SUCH DIVE",VLOOKUP($E46,DD!$A$2:$C$150,2,0)))</f>
        <v/>
      </c>
      <c r="G46" s="10" t="str">
        <f>IF($E46="","",IF(ISNA(VLOOKUP($E46,DD!$A$2:$C$150,3,0)),"",VLOOKUP($E46,DD!$A$2:$C$150,3,0)))</f>
        <v/>
      </c>
      <c r="H46" s="8"/>
      <c r="I46" s="8"/>
      <c r="J46" s="8"/>
      <c r="K46" s="8"/>
      <c r="L46" s="8"/>
      <c r="M46" s="5"/>
      <c r="N46" s="78">
        <f t="shared" si="0"/>
        <v>0</v>
      </c>
      <c r="O46" s="79">
        <f t="shared" si="31"/>
        <v>0</v>
      </c>
      <c r="Q46" s="35">
        <f t="shared" ref="Q46" si="32">IF(O46&lt;&gt;"",O46+A42/10000,0)</f>
        <v>8.9999999999999998E-4</v>
      </c>
      <c r="R46" s="35">
        <f t="shared" ref="R46:S46" si="33">B42</f>
        <v>0</v>
      </c>
      <c r="S46" s="35">
        <f t="shared" si="33"/>
        <v>0</v>
      </c>
    </row>
    <row r="47" spans="1:19" x14ac:dyDescent="0.25">
      <c r="A47" s="94">
        <v>10</v>
      </c>
      <c r="B47" s="95"/>
      <c r="C47" s="96"/>
      <c r="D47" s="18">
        <v>1</v>
      </c>
      <c r="E47" s="19"/>
      <c r="F47" s="20" t="str">
        <f>IF($E47="","",IF(ISNA(VLOOKUP($E47,DD!$A$2:$C$150,2,0)),"NO SUCH DIVE",VLOOKUP($E47,DD!$A$2:$C$150,2,0)))</f>
        <v/>
      </c>
      <c r="G47" s="18" t="str">
        <f>IF($E47="","",IF(ISNA(VLOOKUP($E47,DD!$A$2:$C$150,3,0)),"",VLOOKUP($E47,DD!$A$2:$C$150,3,0)))</f>
        <v/>
      </c>
      <c r="H47" s="21"/>
      <c r="I47" s="21"/>
      <c r="J47" s="21"/>
      <c r="K47" s="21"/>
      <c r="L47" s="21"/>
      <c r="M47" s="19"/>
      <c r="N47" s="80">
        <f t="shared" si="0"/>
        <v>0</v>
      </c>
      <c r="O47" s="80">
        <f t="shared" ref="O47" si="34">IF(N47="","",N47)</f>
        <v>0</v>
      </c>
      <c r="Q47" s="36"/>
      <c r="R47" s="35"/>
      <c r="S47" s="35"/>
    </row>
    <row r="48" spans="1:19" x14ac:dyDescent="0.25">
      <c r="A48" s="94"/>
      <c r="B48" s="95"/>
      <c r="C48" s="96"/>
      <c r="D48" s="18">
        <v>2</v>
      </c>
      <c r="E48" s="19"/>
      <c r="F48" s="20" t="str">
        <f>IF($E48="","",IF(ISNA(VLOOKUP($E48,DD!$A$2:$C$150,2,0)),"NO SUCH DIVE",VLOOKUP($E48,DD!$A$2:$C$150,2,0)))</f>
        <v/>
      </c>
      <c r="G48" s="18" t="str">
        <f>IF($E48="","",IF(ISNA(VLOOKUP($E48,DD!$A$2:$C$150,3,0)),"",VLOOKUP($E48,DD!$A$2:$C$150,3,0)))</f>
        <v/>
      </c>
      <c r="H48" s="21"/>
      <c r="I48" s="21"/>
      <c r="J48" s="21"/>
      <c r="K48" s="21"/>
      <c r="L48" s="21"/>
      <c r="M48" s="19"/>
      <c r="N48" s="80">
        <f t="shared" si="0"/>
        <v>0</v>
      </c>
      <c r="O48" s="80">
        <f t="shared" ref="O48:O51" si="35">IF(N48="",O47,N48+O47)</f>
        <v>0</v>
      </c>
      <c r="Q48" s="36"/>
      <c r="R48" s="35"/>
      <c r="S48" s="35"/>
    </row>
    <row r="49" spans="1:19" x14ac:dyDescent="0.25">
      <c r="A49" s="94"/>
      <c r="B49" s="95"/>
      <c r="C49" s="96"/>
      <c r="D49" s="18">
        <v>3</v>
      </c>
      <c r="E49" s="19"/>
      <c r="F49" s="20" t="str">
        <f>IF($E49="","",IF(ISNA(VLOOKUP($E49,DD!$A$2:$C$150,2,0)),"NO SUCH DIVE",VLOOKUP($E49,DD!$A$2:$C$150,2,0)))</f>
        <v/>
      </c>
      <c r="G49" s="18" t="str">
        <f>IF($E49="","",IF(ISNA(VLOOKUP($E49,DD!$A$2:$C$150,3,0)),"",VLOOKUP($E49,DD!$A$2:$C$150,3,0)))</f>
        <v/>
      </c>
      <c r="H49" s="21"/>
      <c r="I49" s="21"/>
      <c r="J49" s="21"/>
      <c r="K49" s="21"/>
      <c r="L49" s="21"/>
      <c r="M49" s="19"/>
      <c r="N49" s="80">
        <f t="shared" si="0"/>
        <v>0</v>
      </c>
      <c r="O49" s="80">
        <f t="shared" si="35"/>
        <v>0</v>
      </c>
      <c r="Q49" s="35"/>
      <c r="R49" s="35"/>
      <c r="S49" s="35"/>
    </row>
    <row r="50" spans="1:19" ht="15.75" thickBot="1" x14ac:dyDescent="0.3">
      <c r="A50" s="94"/>
      <c r="B50" s="95"/>
      <c r="C50" s="96"/>
      <c r="D50" s="18">
        <v>4</v>
      </c>
      <c r="E50" s="19"/>
      <c r="F50" s="20" t="str">
        <f>IF($E50="","",IF(ISNA(VLOOKUP($E50,DD!$A$2:$C$150,2,0)),"NO SUCH DIVE",VLOOKUP($E50,DD!$A$2:$C$150,2,0)))</f>
        <v/>
      </c>
      <c r="G50" s="18" t="str">
        <f>IF($E50="","",IF(ISNA(VLOOKUP($E50,DD!$A$2:$C$150,3,0)),"",VLOOKUP($E50,DD!$A$2:$C$150,3,0)))</f>
        <v/>
      </c>
      <c r="H50" s="21"/>
      <c r="I50" s="21"/>
      <c r="J50" s="21"/>
      <c r="K50" s="21"/>
      <c r="L50" s="21"/>
      <c r="M50" s="19"/>
      <c r="N50" s="80">
        <f t="shared" si="0"/>
        <v>0</v>
      </c>
      <c r="O50" s="80">
        <f t="shared" si="35"/>
        <v>0</v>
      </c>
      <c r="Q50" s="35"/>
      <c r="R50" s="35"/>
      <c r="S50" s="35"/>
    </row>
    <row r="51" spans="1:19" ht="15.75" thickBot="1" x14ac:dyDescent="0.3">
      <c r="A51" s="94"/>
      <c r="B51" s="95"/>
      <c r="C51" s="96"/>
      <c r="D51" s="18">
        <v>5</v>
      </c>
      <c r="E51" s="19"/>
      <c r="F51" s="20" t="str">
        <f>IF($E51="","",IF(ISNA(VLOOKUP($E51,DD!$A$2:$C$150,2,0)),"NO SUCH DIVE",VLOOKUP($E51,DD!$A$2:$C$150,2,0)))</f>
        <v/>
      </c>
      <c r="G51" s="18" t="str">
        <f>IF($E51="","",IF(ISNA(VLOOKUP($E51,DD!$A$2:$C$150,3,0)),"",VLOOKUP($E51,DD!$A$2:$C$150,3,0)))</f>
        <v/>
      </c>
      <c r="H51" s="21"/>
      <c r="I51" s="21"/>
      <c r="J51" s="21"/>
      <c r="K51" s="21"/>
      <c r="L51" s="21"/>
      <c r="M51" s="19"/>
      <c r="N51" s="80">
        <f t="shared" si="0"/>
        <v>0</v>
      </c>
      <c r="O51" s="81">
        <f t="shared" si="35"/>
        <v>0</v>
      </c>
      <c r="Q51" s="35">
        <f t="shared" ref="Q51" si="36">IF(O51&lt;&gt;"",O51+A47/10000,0)</f>
        <v>1E-3</v>
      </c>
      <c r="R51" s="35">
        <f t="shared" ref="R51:S51" si="37">B47</f>
        <v>0</v>
      </c>
      <c r="S51" s="35">
        <f t="shared" si="37"/>
        <v>0</v>
      </c>
    </row>
    <row r="52" spans="1:19" x14ac:dyDescent="0.25">
      <c r="A52" s="97">
        <v>11</v>
      </c>
      <c r="B52" s="98"/>
      <c r="C52" s="99"/>
      <c r="D52" s="10">
        <v>1</v>
      </c>
      <c r="E52" s="5"/>
      <c r="F52" t="str">
        <f>IF($E52="","",IF(ISNA(VLOOKUP($E52,DD!$A$2:$C$150,2,0)),"NO SUCH DIVE",VLOOKUP($E52,DD!$A$2:$C$150,2,0)))</f>
        <v/>
      </c>
      <c r="G52" s="10" t="str">
        <f>IF($E52="","",IF(ISNA(VLOOKUP($E52,DD!$A$2:$C$150,3,0)),"",VLOOKUP($E52,DD!$A$2:$C$150,3,0)))</f>
        <v/>
      </c>
      <c r="H52" s="8"/>
      <c r="I52" s="8"/>
      <c r="J52" s="8"/>
      <c r="K52" s="8"/>
      <c r="L52" s="8"/>
      <c r="M52" s="5"/>
      <c r="N52" s="78">
        <f t="shared" si="0"/>
        <v>0</v>
      </c>
      <c r="O52" s="78">
        <f t="shared" ref="O52" si="38">IF(N52="","",N52)</f>
        <v>0</v>
      </c>
      <c r="Q52" s="36"/>
      <c r="R52" s="35"/>
      <c r="S52" s="35"/>
    </row>
    <row r="53" spans="1:19" x14ac:dyDescent="0.25">
      <c r="A53" s="97"/>
      <c r="B53" s="98"/>
      <c r="C53" s="99"/>
      <c r="D53" s="10">
        <v>2</v>
      </c>
      <c r="E53" s="5"/>
      <c r="F53" t="str">
        <f>IF($E53="","",IF(ISNA(VLOOKUP($E53,DD!$A$2:$C$150,2,0)),"NO SUCH DIVE",VLOOKUP($E53,DD!$A$2:$C$150,2,0)))</f>
        <v/>
      </c>
      <c r="G53" s="10" t="str">
        <f>IF($E53="","",IF(ISNA(VLOOKUP($E53,DD!$A$2:$C$150,3,0)),"",VLOOKUP($E53,DD!$A$2:$C$150,3,0)))</f>
        <v/>
      </c>
      <c r="H53" s="8"/>
      <c r="I53" s="8"/>
      <c r="J53" s="8"/>
      <c r="K53" s="8"/>
      <c r="L53" s="8"/>
      <c r="M53" s="5"/>
      <c r="N53" s="78">
        <f t="shared" si="0"/>
        <v>0</v>
      </c>
      <c r="O53" s="78">
        <f t="shared" ref="O53:O56" si="39">IF(N53="",O52,N53+O52)</f>
        <v>0</v>
      </c>
      <c r="Q53" s="36"/>
      <c r="R53" s="35"/>
      <c r="S53" s="35"/>
    </row>
    <row r="54" spans="1:19" x14ac:dyDescent="0.25">
      <c r="A54" s="97"/>
      <c r="B54" s="98"/>
      <c r="C54" s="99"/>
      <c r="D54" s="10">
        <v>3</v>
      </c>
      <c r="E54" s="5"/>
      <c r="F54" t="str">
        <f>IF($E54="","",IF(ISNA(VLOOKUP($E54,DD!$A$2:$C$150,2,0)),"NO SUCH DIVE",VLOOKUP($E54,DD!$A$2:$C$150,2,0)))</f>
        <v/>
      </c>
      <c r="G54" s="10" t="str">
        <f>IF($E54="","",IF(ISNA(VLOOKUP($E54,DD!$A$2:$C$150,3,0)),"",VLOOKUP($E54,DD!$A$2:$C$150,3,0)))</f>
        <v/>
      </c>
      <c r="H54" s="8"/>
      <c r="I54" s="8"/>
      <c r="J54" s="8"/>
      <c r="K54" s="8"/>
      <c r="L54" s="8"/>
      <c r="M54" s="5"/>
      <c r="N54" s="78">
        <f t="shared" si="0"/>
        <v>0</v>
      </c>
      <c r="O54" s="78">
        <f t="shared" si="39"/>
        <v>0</v>
      </c>
      <c r="Q54" s="35"/>
      <c r="R54" s="35"/>
      <c r="S54" s="35"/>
    </row>
    <row r="55" spans="1:19" ht="15.75" thickBot="1" x14ac:dyDescent="0.3">
      <c r="A55" s="97"/>
      <c r="B55" s="98"/>
      <c r="C55" s="99"/>
      <c r="D55" s="10">
        <v>4</v>
      </c>
      <c r="E55" s="5"/>
      <c r="F55" t="str">
        <f>IF($E55="","",IF(ISNA(VLOOKUP($E55,DD!$A$2:$C$150,2,0)),"NO SUCH DIVE",VLOOKUP($E55,DD!$A$2:$C$150,2,0)))</f>
        <v/>
      </c>
      <c r="G55" s="10" t="str">
        <f>IF($E55="","",IF(ISNA(VLOOKUP($E55,DD!$A$2:$C$150,3,0)),"",VLOOKUP($E55,DD!$A$2:$C$150,3,0)))</f>
        <v/>
      </c>
      <c r="H55" s="8"/>
      <c r="I55" s="8"/>
      <c r="J55" s="8"/>
      <c r="K55" s="8"/>
      <c r="L55" s="8"/>
      <c r="M55" s="5"/>
      <c r="N55" s="78">
        <f t="shared" si="0"/>
        <v>0</v>
      </c>
      <c r="O55" s="78">
        <f t="shared" si="39"/>
        <v>0</v>
      </c>
      <c r="Q55" s="35"/>
      <c r="R55" s="35"/>
      <c r="S55" s="35"/>
    </row>
    <row r="56" spans="1:19" ht="15.75" thickBot="1" x14ac:dyDescent="0.3">
      <c r="A56" s="97"/>
      <c r="B56" s="98"/>
      <c r="C56" s="99"/>
      <c r="D56" s="10">
        <v>5</v>
      </c>
      <c r="E56" s="5"/>
      <c r="F56" t="str">
        <f>IF($E56="","",IF(ISNA(VLOOKUP($E56,DD!$A$2:$C$150,2,0)),"NO SUCH DIVE",VLOOKUP($E56,DD!$A$2:$C$150,2,0)))</f>
        <v/>
      </c>
      <c r="G56" s="10" t="str">
        <f>IF($E56="","",IF(ISNA(VLOOKUP($E56,DD!$A$2:$C$150,3,0)),"",VLOOKUP($E56,DD!$A$2:$C$150,3,0)))</f>
        <v/>
      </c>
      <c r="H56" s="8"/>
      <c r="I56" s="8"/>
      <c r="J56" s="8"/>
      <c r="K56" s="8"/>
      <c r="L56" s="8"/>
      <c r="M56" s="5"/>
      <c r="N56" s="78">
        <f t="shared" si="0"/>
        <v>0</v>
      </c>
      <c r="O56" s="79">
        <f t="shared" si="39"/>
        <v>0</v>
      </c>
      <c r="Q56" s="35">
        <f t="shared" ref="Q56" si="40">IF(O56&lt;&gt;"",O56+A52/10000,0)</f>
        <v>1.1000000000000001E-3</v>
      </c>
      <c r="R56" s="35">
        <f t="shared" ref="R56:S56" si="41">B52</f>
        <v>0</v>
      </c>
      <c r="S56" s="35">
        <f t="shared" si="41"/>
        <v>0</v>
      </c>
    </row>
    <row r="57" spans="1:19" x14ac:dyDescent="0.25">
      <c r="A57" s="94">
        <v>12</v>
      </c>
      <c r="B57" s="95"/>
      <c r="C57" s="96"/>
      <c r="D57" s="18">
        <v>1</v>
      </c>
      <c r="E57" s="19"/>
      <c r="F57" s="20" t="str">
        <f>IF($E57="","",IF(ISNA(VLOOKUP($E57,DD!$A$2:$C$150,2,0)),"NO SUCH DIVE",VLOOKUP($E57,DD!$A$2:$C$150,2,0)))</f>
        <v/>
      </c>
      <c r="G57" s="18" t="str">
        <f>IF($E57="","",IF(ISNA(VLOOKUP($E57,DD!$A$2:$C$150,3,0)),"",VLOOKUP($E57,DD!$A$2:$C$150,3,0)))</f>
        <v/>
      </c>
      <c r="H57" s="21"/>
      <c r="I57" s="21"/>
      <c r="J57" s="21"/>
      <c r="K57" s="21"/>
      <c r="L57" s="21"/>
      <c r="M57" s="19"/>
      <c r="N57" s="80">
        <f t="shared" si="0"/>
        <v>0</v>
      </c>
      <c r="O57" s="80">
        <f t="shared" ref="O57" si="42">IF(N57="","",N57)</f>
        <v>0</v>
      </c>
      <c r="Q57" s="36"/>
      <c r="R57" s="35"/>
      <c r="S57" s="35"/>
    </row>
    <row r="58" spans="1:19" x14ac:dyDescent="0.25">
      <c r="A58" s="94"/>
      <c r="B58" s="95"/>
      <c r="C58" s="96"/>
      <c r="D58" s="18">
        <v>2</v>
      </c>
      <c r="E58" s="19"/>
      <c r="F58" s="20" t="str">
        <f>IF($E58="","",IF(ISNA(VLOOKUP($E58,DD!$A$2:$C$150,2,0)),"NO SUCH DIVE",VLOOKUP($E58,DD!$A$2:$C$150,2,0)))</f>
        <v/>
      </c>
      <c r="G58" s="18" t="str">
        <f>IF($E58="","",IF(ISNA(VLOOKUP($E58,DD!$A$2:$C$150,3,0)),"",VLOOKUP($E58,DD!$A$2:$C$150,3,0)))</f>
        <v/>
      </c>
      <c r="H58" s="21"/>
      <c r="I58" s="21"/>
      <c r="J58" s="21"/>
      <c r="K58" s="21"/>
      <c r="L58" s="21"/>
      <c r="M58" s="19"/>
      <c r="N58" s="80">
        <f t="shared" si="0"/>
        <v>0</v>
      </c>
      <c r="O58" s="80">
        <f t="shared" ref="O58:O61" si="43">IF(N58="",O57,N58+O57)</f>
        <v>0</v>
      </c>
      <c r="Q58" s="36"/>
      <c r="R58" s="35"/>
      <c r="S58" s="35"/>
    </row>
    <row r="59" spans="1:19" x14ac:dyDescent="0.25">
      <c r="A59" s="94"/>
      <c r="B59" s="95"/>
      <c r="C59" s="96"/>
      <c r="D59" s="18">
        <v>3</v>
      </c>
      <c r="E59" s="19"/>
      <c r="F59" s="20" t="str">
        <f>IF($E59="","",IF(ISNA(VLOOKUP($E59,DD!$A$2:$C$150,2,0)),"NO SUCH DIVE",VLOOKUP($E59,DD!$A$2:$C$150,2,0)))</f>
        <v/>
      </c>
      <c r="G59" s="18" t="str">
        <f>IF($E59="","",IF(ISNA(VLOOKUP($E59,DD!$A$2:$C$150,3,0)),"",VLOOKUP($E59,DD!$A$2:$C$150,3,0)))</f>
        <v/>
      </c>
      <c r="H59" s="21"/>
      <c r="I59" s="21"/>
      <c r="J59" s="21"/>
      <c r="K59" s="21"/>
      <c r="L59" s="21"/>
      <c r="M59" s="19"/>
      <c r="N59" s="80">
        <f t="shared" si="0"/>
        <v>0</v>
      </c>
      <c r="O59" s="80">
        <f t="shared" si="43"/>
        <v>0</v>
      </c>
      <c r="Q59" s="35"/>
      <c r="R59" s="35"/>
      <c r="S59" s="35"/>
    </row>
    <row r="60" spans="1:19" ht="15.75" thickBot="1" x14ac:dyDescent="0.3">
      <c r="A60" s="94"/>
      <c r="B60" s="95"/>
      <c r="C60" s="96"/>
      <c r="D60" s="18">
        <v>4</v>
      </c>
      <c r="E60" s="19"/>
      <c r="F60" s="20" t="str">
        <f>IF($E60="","",IF(ISNA(VLOOKUP($E60,DD!$A$2:$C$150,2,0)),"NO SUCH DIVE",VLOOKUP($E60,DD!$A$2:$C$150,2,0)))</f>
        <v/>
      </c>
      <c r="G60" s="18" t="str">
        <f>IF($E60="","",IF(ISNA(VLOOKUP($E60,DD!$A$2:$C$150,3,0)),"",VLOOKUP($E60,DD!$A$2:$C$150,3,0)))</f>
        <v/>
      </c>
      <c r="H60" s="21"/>
      <c r="I60" s="21"/>
      <c r="J60" s="21"/>
      <c r="K60" s="21"/>
      <c r="L60" s="21"/>
      <c r="M60" s="19"/>
      <c r="N60" s="80">
        <f t="shared" si="0"/>
        <v>0</v>
      </c>
      <c r="O60" s="80">
        <f t="shared" si="43"/>
        <v>0</v>
      </c>
      <c r="Q60" s="35"/>
      <c r="R60" s="35"/>
      <c r="S60" s="35"/>
    </row>
    <row r="61" spans="1:19" ht="15.75" thickBot="1" x14ac:dyDescent="0.3">
      <c r="A61" s="94"/>
      <c r="B61" s="95"/>
      <c r="C61" s="96"/>
      <c r="D61" s="18">
        <v>5</v>
      </c>
      <c r="E61" s="19"/>
      <c r="F61" s="20" t="str">
        <f>IF($E61="","",IF(ISNA(VLOOKUP($E61,DD!$A$2:$C$150,2,0)),"NO SUCH DIVE",VLOOKUP($E61,DD!$A$2:$C$150,2,0)))</f>
        <v/>
      </c>
      <c r="G61" s="18" t="str">
        <f>IF($E61="","",IF(ISNA(VLOOKUP($E61,DD!$A$2:$C$150,3,0)),"",VLOOKUP($E61,DD!$A$2:$C$150,3,0)))</f>
        <v/>
      </c>
      <c r="H61" s="21"/>
      <c r="I61" s="21"/>
      <c r="J61" s="21"/>
      <c r="K61" s="21"/>
      <c r="L61" s="21"/>
      <c r="M61" s="19"/>
      <c r="N61" s="80">
        <f t="shared" si="0"/>
        <v>0</v>
      </c>
      <c r="O61" s="81">
        <f t="shared" si="43"/>
        <v>0</v>
      </c>
      <c r="Q61" s="35">
        <f t="shared" ref="Q61" si="44">IF(O61&lt;&gt;"",O61+A57/10000,0)</f>
        <v>1.1999999999999999E-3</v>
      </c>
      <c r="R61" s="35">
        <f t="shared" ref="R61:S61" si="45">B57</f>
        <v>0</v>
      </c>
      <c r="S61" s="35">
        <f t="shared" si="45"/>
        <v>0</v>
      </c>
    </row>
    <row r="62" spans="1:19" x14ac:dyDescent="0.25">
      <c r="A62" s="97">
        <v>13</v>
      </c>
      <c r="B62" s="98"/>
      <c r="C62" s="99"/>
      <c r="D62" s="10">
        <v>1</v>
      </c>
      <c r="E62" s="5"/>
      <c r="F62" t="str">
        <f>IF($E62="","",IF(ISNA(VLOOKUP($E62,DD!$A$2:$C$150,2,0)),"NO SUCH DIVE",VLOOKUP($E62,DD!$A$2:$C$150,2,0)))</f>
        <v/>
      </c>
      <c r="G62" s="10" t="str">
        <f>IF($E62="","",IF(ISNA(VLOOKUP($E62,DD!$A$2:$C$150,3,0)),"",VLOOKUP($E62,DD!$A$2:$C$150,3,0)))</f>
        <v/>
      </c>
      <c r="H62" s="8"/>
      <c r="I62" s="8"/>
      <c r="J62" s="8"/>
      <c r="K62" s="8"/>
      <c r="L62" s="8"/>
      <c r="M62" s="5"/>
      <c r="N62" s="78">
        <f t="shared" si="0"/>
        <v>0</v>
      </c>
      <c r="O62" s="78">
        <f t="shared" ref="O62" si="46">IF(N62="","",N62)</f>
        <v>0</v>
      </c>
      <c r="Q62" s="36"/>
      <c r="R62" s="35"/>
      <c r="S62" s="35"/>
    </row>
    <row r="63" spans="1:19" x14ac:dyDescent="0.25">
      <c r="A63" s="97"/>
      <c r="B63" s="98"/>
      <c r="C63" s="99"/>
      <c r="D63" s="10">
        <v>2</v>
      </c>
      <c r="E63" s="5"/>
      <c r="F63" t="str">
        <f>IF($E63="","",IF(ISNA(VLOOKUP($E63,DD!$A$2:$C$150,2,0)),"NO SUCH DIVE",VLOOKUP($E63,DD!$A$2:$C$150,2,0)))</f>
        <v/>
      </c>
      <c r="G63" s="10" t="str">
        <f>IF($E63="","",IF(ISNA(VLOOKUP($E63,DD!$A$2:$C$150,3,0)),"",VLOOKUP($E63,DD!$A$2:$C$150,3,0)))</f>
        <v/>
      </c>
      <c r="H63" s="8"/>
      <c r="I63" s="8"/>
      <c r="J63" s="8"/>
      <c r="K63" s="8"/>
      <c r="L63" s="8"/>
      <c r="M63" s="5"/>
      <c r="N63" s="78">
        <f t="shared" si="0"/>
        <v>0</v>
      </c>
      <c r="O63" s="78">
        <f t="shared" ref="O63:O66" si="47">IF(N63="",O62,N63+O62)</f>
        <v>0</v>
      </c>
      <c r="Q63" s="36"/>
      <c r="R63" s="35"/>
      <c r="S63" s="35"/>
    </row>
    <row r="64" spans="1:19" x14ac:dyDescent="0.25">
      <c r="A64" s="97"/>
      <c r="B64" s="98"/>
      <c r="C64" s="99"/>
      <c r="D64" s="10">
        <v>3</v>
      </c>
      <c r="E64" s="5"/>
      <c r="F64" t="str">
        <f>IF($E64="","",IF(ISNA(VLOOKUP($E64,DD!$A$2:$C$150,2,0)),"NO SUCH DIVE",VLOOKUP($E64,DD!$A$2:$C$150,2,0)))</f>
        <v/>
      </c>
      <c r="G64" s="10" t="str">
        <f>IF($E64="","",IF(ISNA(VLOOKUP($E64,DD!$A$2:$C$150,3,0)),"",VLOOKUP($E64,DD!$A$2:$C$150,3,0)))</f>
        <v/>
      </c>
      <c r="H64" s="8"/>
      <c r="I64" s="8"/>
      <c r="J64" s="8"/>
      <c r="K64" s="8"/>
      <c r="L64" s="8"/>
      <c r="M64" s="5"/>
      <c r="N64" s="78">
        <f t="shared" si="0"/>
        <v>0</v>
      </c>
      <c r="O64" s="78">
        <f t="shared" si="47"/>
        <v>0</v>
      </c>
      <c r="Q64" s="35"/>
      <c r="R64" s="35"/>
      <c r="S64" s="35"/>
    </row>
    <row r="65" spans="1:19" ht="15.75" thickBot="1" x14ac:dyDescent="0.3">
      <c r="A65" s="97"/>
      <c r="B65" s="98"/>
      <c r="C65" s="99"/>
      <c r="D65" s="10">
        <v>4</v>
      </c>
      <c r="E65" s="5"/>
      <c r="F65" t="str">
        <f>IF($E65="","",IF(ISNA(VLOOKUP($E65,DD!$A$2:$C$150,2,0)),"NO SUCH DIVE",VLOOKUP($E65,DD!$A$2:$C$150,2,0)))</f>
        <v/>
      </c>
      <c r="G65" s="10" t="str">
        <f>IF($E65="","",IF(ISNA(VLOOKUP($E65,DD!$A$2:$C$150,3,0)),"",VLOOKUP($E65,DD!$A$2:$C$150,3,0)))</f>
        <v/>
      </c>
      <c r="H65" s="8"/>
      <c r="I65" s="8"/>
      <c r="J65" s="8"/>
      <c r="K65" s="8"/>
      <c r="L65" s="8"/>
      <c r="M65" s="5"/>
      <c r="N65" s="78">
        <f t="shared" si="0"/>
        <v>0</v>
      </c>
      <c r="O65" s="78">
        <f t="shared" si="47"/>
        <v>0</v>
      </c>
      <c r="Q65" s="35"/>
      <c r="R65" s="35"/>
      <c r="S65" s="35"/>
    </row>
    <row r="66" spans="1:19" ht="15.75" thickBot="1" x14ac:dyDescent="0.3">
      <c r="A66" s="97"/>
      <c r="B66" s="98"/>
      <c r="C66" s="99"/>
      <c r="D66" s="10">
        <v>5</v>
      </c>
      <c r="E66" s="5"/>
      <c r="F66" t="str">
        <f>IF($E66="","",IF(ISNA(VLOOKUP($E66,DD!$A$2:$C$150,2,0)),"NO SUCH DIVE",VLOOKUP($E66,DD!$A$2:$C$150,2,0)))</f>
        <v/>
      </c>
      <c r="G66" s="10" t="str">
        <f>IF($E66="","",IF(ISNA(VLOOKUP($E66,DD!$A$2:$C$150,3,0)),"",VLOOKUP($E66,DD!$A$2:$C$150,3,0)))</f>
        <v/>
      </c>
      <c r="H66" s="8"/>
      <c r="I66" s="8"/>
      <c r="J66" s="8"/>
      <c r="K66" s="8"/>
      <c r="L66" s="8"/>
      <c r="M66" s="5"/>
      <c r="N66" s="78">
        <f t="shared" si="0"/>
        <v>0</v>
      </c>
      <c r="O66" s="79">
        <f t="shared" si="47"/>
        <v>0</v>
      </c>
      <c r="Q66" s="35">
        <f t="shared" ref="Q66" si="48">IF(O66&lt;&gt;"",O66+A62/10000,0)</f>
        <v>1.2999999999999999E-3</v>
      </c>
      <c r="R66" s="35">
        <f t="shared" ref="R66:S66" si="49">B62</f>
        <v>0</v>
      </c>
      <c r="S66" s="35">
        <f t="shared" si="49"/>
        <v>0</v>
      </c>
    </row>
    <row r="67" spans="1:19" x14ac:dyDescent="0.25">
      <c r="A67" s="94">
        <v>14</v>
      </c>
      <c r="B67" s="95"/>
      <c r="C67" s="96"/>
      <c r="D67" s="18">
        <v>1</v>
      </c>
      <c r="E67" s="19"/>
      <c r="F67" s="20" t="str">
        <f>IF($E67="","",IF(ISNA(VLOOKUP($E67,DD!$A$2:$C$150,2,0)),"NO SUCH DIVE",VLOOKUP($E67,DD!$A$2:$C$150,2,0)))</f>
        <v/>
      </c>
      <c r="G67" s="18" t="str">
        <f>IF($E67="","",IF(ISNA(VLOOKUP($E67,DD!$A$2:$C$150,3,0)),"",VLOOKUP($E67,DD!$A$2:$C$150,3,0)))</f>
        <v/>
      </c>
      <c r="H67" s="21"/>
      <c r="I67" s="21"/>
      <c r="J67" s="21"/>
      <c r="K67" s="21"/>
      <c r="L67" s="21"/>
      <c r="M67" s="19"/>
      <c r="N67" s="80">
        <f t="shared" ref="N67:N121" si="50">IF(G67="",0,IF(COUNT(H67:L67)=3,IF(M67&lt;&gt;"",(SUM(H67:J67)-6)*G67,SUM(H67:J67)*G67),IF(M67&lt;&gt;"",(SUM(H67:L67)-MAX(H67:L67)-MIN(H67:L67)-6)*G67,(SUM(H67:L67)-MAX(H67:L67)-MIN(H67:L67))*G67)))</f>
        <v>0</v>
      </c>
      <c r="O67" s="80">
        <f t="shared" ref="O67" si="51">IF(N67="","",N67)</f>
        <v>0</v>
      </c>
      <c r="Q67" s="36"/>
      <c r="R67" s="35"/>
      <c r="S67" s="35"/>
    </row>
    <row r="68" spans="1:19" x14ac:dyDescent="0.25">
      <c r="A68" s="94"/>
      <c r="B68" s="95"/>
      <c r="C68" s="96"/>
      <c r="D68" s="18">
        <v>2</v>
      </c>
      <c r="E68" s="19"/>
      <c r="F68" s="20" t="str">
        <f>IF($E68="","",IF(ISNA(VLOOKUP($E68,DD!$A$2:$C$150,2,0)),"NO SUCH DIVE",VLOOKUP($E68,DD!$A$2:$C$150,2,0)))</f>
        <v/>
      </c>
      <c r="G68" s="18" t="str">
        <f>IF($E68="","",IF(ISNA(VLOOKUP($E68,DD!$A$2:$C$150,3,0)),"",VLOOKUP($E68,DD!$A$2:$C$150,3,0)))</f>
        <v/>
      </c>
      <c r="H68" s="21"/>
      <c r="I68" s="21"/>
      <c r="J68" s="21"/>
      <c r="K68" s="21"/>
      <c r="L68" s="21"/>
      <c r="M68" s="19"/>
      <c r="N68" s="80">
        <f t="shared" si="50"/>
        <v>0</v>
      </c>
      <c r="O68" s="80">
        <f t="shared" ref="O68:O71" si="52">IF(N68="",O67,N68+O67)</f>
        <v>0</v>
      </c>
      <c r="Q68" s="36"/>
      <c r="R68" s="35"/>
      <c r="S68" s="35"/>
    </row>
    <row r="69" spans="1:19" x14ac:dyDescent="0.25">
      <c r="A69" s="94"/>
      <c r="B69" s="95"/>
      <c r="C69" s="96"/>
      <c r="D69" s="18">
        <v>3</v>
      </c>
      <c r="E69" s="19"/>
      <c r="F69" s="20" t="str">
        <f>IF($E69="","",IF(ISNA(VLOOKUP($E69,DD!$A$2:$C$150,2,0)),"NO SUCH DIVE",VLOOKUP($E69,DD!$A$2:$C$150,2,0)))</f>
        <v/>
      </c>
      <c r="G69" s="18" t="str">
        <f>IF($E69="","",IF(ISNA(VLOOKUP($E69,DD!$A$2:$C$150,3,0)),"",VLOOKUP($E69,DD!$A$2:$C$150,3,0)))</f>
        <v/>
      </c>
      <c r="H69" s="21"/>
      <c r="I69" s="21"/>
      <c r="J69" s="21"/>
      <c r="K69" s="21"/>
      <c r="L69" s="21"/>
      <c r="M69" s="19"/>
      <c r="N69" s="80">
        <f t="shared" si="50"/>
        <v>0</v>
      </c>
      <c r="O69" s="80">
        <f t="shared" si="52"/>
        <v>0</v>
      </c>
      <c r="Q69" s="35"/>
      <c r="R69" s="35"/>
      <c r="S69" s="35"/>
    </row>
    <row r="70" spans="1:19" ht="15.75" thickBot="1" x14ac:dyDescent="0.3">
      <c r="A70" s="94"/>
      <c r="B70" s="95"/>
      <c r="C70" s="96"/>
      <c r="D70" s="18">
        <v>4</v>
      </c>
      <c r="E70" s="19"/>
      <c r="F70" s="20" t="str">
        <f>IF($E70="","",IF(ISNA(VLOOKUP($E70,DD!$A$2:$C$150,2,0)),"NO SUCH DIVE",VLOOKUP($E70,DD!$A$2:$C$150,2,0)))</f>
        <v/>
      </c>
      <c r="G70" s="18" t="str">
        <f>IF($E70="","",IF(ISNA(VLOOKUP($E70,DD!$A$2:$C$150,3,0)),"",VLOOKUP($E70,DD!$A$2:$C$150,3,0)))</f>
        <v/>
      </c>
      <c r="H70" s="21"/>
      <c r="I70" s="21"/>
      <c r="J70" s="21"/>
      <c r="K70" s="21"/>
      <c r="L70" s="21"/>
      <c r="M70" s="19"/>
      <c r="N70" s="80">
        <f t="shared" si="50"/>
        <v>0</v>
      </c>
      <c r="O70" s="80">
        <f t="shared" si="52"/>
        <v>0</v>
      </c>
      <c r="Q70" s="35"/>
      <c r="R70" s="35"/>
      <c r="S70" s="35"/>
    </row>
    <row r="71" spans="1:19" ht="15.75" thickBot="1" x14ac:dyDescent="0.3">
      <c r="A71" s="94"/>
      <c r="B71" s="95"/>
      <c r="C71" s="96"/>
      <c r="D71" s="18">
        <v>5</v>
      </c>
      <c r="E71" s="19"/>
      <c r="F71" s="20" t="str">
        <f>IF($E71="","",IF(ISNA(VLOOKUP($E71,DD!$A$2:$C$150,2,0)),"NO SUCH DIVE",VLOOKUP($E71,DD!$A$2:$C$150,2,0)))</f>
        <v/>
      </c>
      <c r="G71" s="18" t="str">
        <f>IF($E71="","",IF(ISNA(VLOOKUP($E71,DD!$A$2:$C$150,3,0)),"",VLOOKUP($E71,DD!$A$2:$C$150,3,0)))</f>
        <v/>
      </c>
      <c r="H71" s="21"/>
      <c r="I71" s="21"/>
      <c r="J71" s="21"/>
      <c r="K71" s="21"/>
      <c r="L71" s="21"/>
      <c r="M71" s="19"/>
      <c r="N71" s="80">
        <f t="shared" si="50"/>
        <v>0</v>
      </c>
      <c r="O71" s="81">
        <f t="shared" si="52"/>
        <v>0</v>
      </c>
      <c r="Q71" s="35">
        <f t="shared" ref="Q71" si="53">IF(O71&lt;&gt;"",O71+A67/10000,0)</f>
        <v>1.4E-3</v>
      </c>
      <c r="R71" s="35">
        <f t="shared" ref="R71:S71" si="54">B67</f>
        <v>0</v>
      </c>
      <c r="S71" s="35">
        <f t="shared" si="54"/>
        <v>0</v>
      </c>
    </row>
    <row r="72" spans="1:19" x14ac:dyDescent="0.25">
      <c r="A72" s="97">
        <v>15</v>
      </c>
      <c r="B72" s="98"/>
      <c r="C72" s="99"/>
      <c r="D72" s="10">
        <v>1</v>
      </c>
      <c r="E72" s="5"/>
      <c r="F72" t="str">
        <f>IF($E72="","",IF(ISNA(VLOOKUP($E72,DD!$A$2:$C$150,2,0)),"NO SUCH DIVE",VLOOKUP($E72,DD!$A$2:$C$150,2,0)))</f>
        <v/>
      </c>
      <c r="G72" s="10" t="str">
        <f>IF($E72="","",IF(ISNA(VLOOKUP($E72,DD!$A$2:$C$150,3,0)),"",VLOOKUP($E72,DD!$A$2:$C$150,3,0)))</f>
        <v/>
      </c>
      <c r="H72" s="8"/>
      <c r="I72" s="8"/>
      <c r="J72" s="8"/>
      <c r="K72" s="8"/>
      <c r="L72" s="8"/>
      <c r="M72" s="5"/>
      <c r="N72" s="78">
        <f t="shared" si="50"/>
        <v>0</v>
      </c>
      <c r="O72" s="78">
        <f t="shared" ref="O72" si="55">IF(N72="","",N72)</f>
        <v>0</v>
      </c>
      <c r="Q72" s="36"/>
      <c r="R72" s="35"/>
      <c r="S72" s="35"/>
    </row>
    <row r="73" spans="1:19" x14ac:dyDescent="0.25">
      <c r="A73" s="97"/>
      <c r="B73" s="98"/>
      <c r="C73" s="99"/>
      <c r="D73" s="10">
        <v>2</v>
      </c>
      <c r="E73" s="5"/>
      <c r="F73" t="str">
        <f>IF($E73="","",IF(ISNA(VLOOKUP($E73,DD!$A$2:$C$150,2,0)),"NO SUCH DIVE",VLOOKUP($E73,DD!$A$2:$C$150,2,0)))</f>
        <v/>
      </c>
      <c r="G73" s="10" t="str">
        <f>IF($E73="","",IF(ISNA(VLOOKUP($E73,DD!$A$2:$C$150,3,0)),"",VLOOKUP($E73,DD!$A$2:$C$150,3,0)))</f>
        <v/>
      </c>
      <c r="H73" s="8"/>
      <c r="I73" s="8"/>
      <c r="J73" s="8"/>
      <c r="K73" s="8"/>
      <c r="L73" s="8"/>
      <c r="M73" s="5"/>
      <c r="N73" s="78">
        <f t="shared" si="50"/>
        <v>0</v>
      </c>
      <c r="O73" s="78">
        <f t="shared" ref="O73:O76" si="56">IF(N73="",O72,N73+O72)</f>
        <v>0</v>
      </c>
      <c r="Q73" s="36"/>
      <c r="R73" s="35"/>
      <c r="S73" s="35"/>
    </row>
    <row r="74" spans="1:19" x14ac:dyDescent="0.25">
      <c r="A74" s="97"/>
      <c r="B74" s="98"/>
      <c r="C74" s="99"/>
      <c r="D74" s="10">
        <v>3</v>
      </c>
      <c r="E74" s="5"/>
      <c r="F74" t="str">
        <f>IF($E74="","",IF(ISNA(VLOOKUP($E74,DD!$A$2:$C$150,2,0)),"NO SUCH DIVE",VLOOKUP($E74,DD!$A$2:$C$150,2,0)))</f>
        <v/>
      </c>
      <c r="G74" s="10" t="str">
        <f>IF($E74="","",IF(ISNA(VLOOKUP($E74,DD!$A$2:$C$150,3,0)),"",VLOOKUP($E74,DD!$A$2:$C$150,3,0)))</f>
        <v/>
      </c>
      <c r="H74" s="8"/>
      <c r="I74" s="8"/>
      <c r="J74" s="8"/>
      <c r="K74" s="8"/>
      <c r="L74" s="8"/>
      <c r="M74" s="5"/>
      <c r="N74" s="78">
        <f t="shared" si="50"/>
        <v>0</v>
      </c>
      <c r="O74" s="78">
        <f t="shared" si="56"/>
        <v>0</v>
      </c>
      <c r="Q74" s="35"/>
      <c r="R74" s="35"/>
      <c r="S74" s="35"/>
    </row>
    <row r="75" spans="1:19" ht="15" customHeight="1" thickBot="1" x14ac:dyDescent="0.3">
      <c r="A75" s="97"/>
      <c r="B75" s="98"/>
      <c r="C75" s="99"/>
      <c r="D75" s="10">
        <v>4</v>
      </c>
      <c r="E75" s="5"/>
      <c r="F75" t="str">
        <f>IF($E75="","",IF(ISNA(VLOOKUP($E75,DD!$A$2:$C$150,2,0)),"NO SUCH DIVE",VLOOKUP($E75,DD!$A$2:$C$150,2,0)))</f>
        <v/>
      </c>
      <c r="G75" s="10" t="str">
        <f>IF($E75="","",IF(ISNA(VLOOKUP($E75,DD!$A$2:$C$150,3,0)),"",VLOOKUP($E75,DD!$A$2:$C$150,3,0)))</f>
        <v/>
      </c>
      <c r="H75" s="8"/>
      <c r="I75" s="8"/>
      <c r="J75" s="8"/>
      <c r="K75" s="8"/>
      <c r="L75" s="8"/>
      <c r="M75" s="5"/>
      <c r="N75" s="78">
        <f t="shared" si="50"/>
        <v>0</v>
      </c>
      <c r="O75" s="78">
        <f t="shared" si="56"/>
        <v>0</v>
      </c>
      <c r="Q75" s="35"/>
      <c r="R75" s="35"/>
      <c r="S75" s="35"/>
    </row>
    <row r="76" spans="1:19" ht="15.75" thickBot="1" x14ac:dyDescent="0.3">
      <c r="A76" s="97"/>
      <c r="B76" s="98"/>
      <c r="C76" s="99"/>
      <c r="D76" s="10">
        <v>5</v>
      </c>
      <c r="E76" s="5"/>
      <c r="F76" t="str">
        <f>IF($E76="","",IF(ISNA(VLOOKUP($E76,DD!$A$2:$C$150,2,0)),"NO SUCH DIVE",VLOOKUP($E76,DD!$A$2:$C$150,2,0)))</f>
        <v/>
      </c>
      <c r="G76" s="10" t="str">
        <f>IF($E76="","",IF(ISNA(VLOOKUP($E76,DD!$A$2:$C$150,3,0)),"",VLOOKUP($E76,DD!$A$2:$C$150,3,0)))</f>
        <v/>
      </c>
      <c r="H76" s="8"/>
      <c r="I76" s="8"/>
      <c r="J76" s="8"/>
      <c r="K76" s="8"/>
      <c r="L76" s="8"/>
      <c r="M76" s="5"/>
      <c r="N76" s="78">
        <f t="shared" si="50"/>
        <v>0</v>
      </c>
      <c r="O76" s="79">
        <f t="shared" si="56"/>
        <v>0</v>
      </c>
      <c r="Q76" s="35">
        <f t="shared" ref="Q76" si="57">IF(O76&lt;&gt;"",O76+A72/10000,0)</f>
        <v>1.5E-3</v>
      </c>
      <c r="R76" s="35">
        <f t="shared" ref="R76:S76" si="58">B72</f>
        <v>0</v>
      </c>
      <c r="S76" s="35">
        <f t="shared" si="58"/>
        <v>0</v>
      </c>
    </row>
    <row r="77" spans="1:19" x14ac:dyDescent="0.25">
      <c r="A77" s="94">
        <v>16</v>
      </c>
      <c r="B77" s="95"/>
      <c r="C77" s="96"/>
      <c r="D77" s="18">
        <v>1</v>
      </c>
      <c r="E77" s="19"/>
      <c r="F77" s="20" t="str">
        <f>IF($E77="","",IF(ISNA(VLOOKUP($E77,DD!$A$2:$C$150,2,0)),"NO SUCH DIVE",VLOOKUP($E77,DD!$A$2:$C$150,2,0)))</f>
        <v/>
      </c>
      <c r="G77" s="18" t="str">
        <f>IF($E77="","",IF(ISNA(VLOOKUP($E77,DD!$A$2:$C$150,3,0)),"",VLOOKUP($E77,DD!$A$2:$C$150,3,0)))</f>
        <v/>
      </c>
      <c r="H77" s="21"/>
      <c r="I77" s="21"/>
      <c r="J77" s="21"/>
      <c r="K77" s="21"/>
      <c r="L77" s="21"/>
      <c r="M77" s="19"/>
      <c r="N77" s="80">
        <f t="shared" si="50"/>
        <v>0</v>
      </c>
      <c r="O77" s="80">
        <f t="shared" ref="O77" si="59">IF(N77="","",N77)</f>
        <v>0</v>
      </c>
      <c r="Q77" s="36"/>
      <c r="R77" s="35"/>
      <c r="S77" s="35"/>
    </row>
    <row r="78" spans="1:19" x14ac:dyDescent="0.25">
      <c r="A78" s="94"/>
      <c r="B78" s="95"/>
      <c r="C78" s="96"/>
      <c r="D78" s="18">
        <v>2</v>
      </c>
      <c r="E78" s="19"/>
      <c r="F78" s="20" t="str">
        <f>IF($E78="","",IF(ISNA(VLOOKUP($E78,DD!$A$2:$C$150,2,0)),"NO SUCH DIVE",VLOOKUP($E78,DD!$A$2:$C$150,2,0)))</f>
        <v/>
      </c>
      <c r="G78" s="18" t="str">
        <f>IF($E78="","",IF(ISNA(VLOOKUP($E78,DD!$A$2:$C$150,3,0)),"",VLOOKUP($E78,DD!$A$2:$C$150,3,0)))</f>
        <v/>
      </c>
      <c r="H78" s="21"/>
      <c r="I78" s="21"/>
      <c r="J78" s="21"/>
      <c r="K78" s="21"/>
      <c r="L78" s="21"/>
      <c r="M78" s="19"/>
      <c r="N78" s="80">
        <f t="shared" si="50"/>
        <v>0</v>
      </c>
      <c r="O78" s="80">
        <f t="shared" ref="O78:O81" si="60">IF(N78="",O77,N78+O77)</f>
        <v>0</v>
      </c>
      <c r="Q78" s="36"/>
      <c r="R78" s="35"/>
      <c r="S78" s="35"/>
    </row>
    <row r="79" spans="1:19" x14ac:dyDescent="0.25">
      <c r="A79" s="94"/>
      <c r="B79" s="95"/>
      <c r="C79" s="96"/>
      <c r="D79" s="18">
        <v>3</v>
      </c>
      <c r="E79" s="19"/>
      <c r="F79" s="20" t="str">
        <f>IF($E79="","",IF(ISNA(VLOOKUP($E79,DD!$A$2:$C$150,2,0)),"NO SUCH DIVE",VLOOKUP($E79,DD!$A$2:$C$150,2,0)))</f>
        <v/>
      </c>
      <c r="G79" s="18" t="str">
        <f>IF($E79="","",IF(ISNA(VLOOKUP($E79,DD!$A$2:$C$150,3,0)),"",VLOOKUP($E79,DD!$A$2:$C$150,3,0)))</f>
        <v/>
      </c>
      <c r="H79" s="21"/>
      <c r="I79" s="21"/>
      <c r="J79" s="21"/>
      <c r="K79" s="21"/>
      <c r="L79" s="21"/>
      <c r="M79" s="19"/>
      <c r="N79" s="80">
        <f t="shared" si="50"/>
        <v>0</v>
      </c>
      <c r="O79" s="80">
        <f t="shared" si="60"/>
        <v>0</v>
      </c>
      <c r="Q79" s="35"/>
      <c r="R79" s="35"/>
      <c r="S79" s="35"/>
    </row>
    <row r="80" spans="1:19" ht="15.75" thickBot="1" x14ac:dyDescent="0.3">
      <c r="A80" s="94"/>
      <c r="B80" s="95"/>
      <c r="C80" s="96"/>
      <c r="D80" s="18">
        <v>4</v>
      </c>
      <c r="E80" s="19"/>
      <c r="F80" s="20" t="str">
        <f>IF($E80="","",IF(ISNA(VLOOKUP($E80,DD!$A$2:$C$150,2,0)),"NO SUCH DIVE",VLOOKUP($E80,DD!$A$2:$C$150,2,0)))</f>
        <v/>
      </c>
      <c r="G80" s="18" t="str">
        <f>IF($E80="","",IF(ISNA(VLOOKUP($E80,DD!$A$2:$C$150,3,0)),"",VLOOKUP($E80,DD!$A$2:$C$150,3,0)))</f>
        <v/>
      </c>
      <c r="H80" s="21"/>
      <c r="I80" s="21"/>
      <c r="J80" s="21"/>
      <c r="K80" s="21"/>
      <c r="L80" s="21"/>
      <c r="M80" s="19"/>
      <c r="N80" s="80">
        <f t="shared" si="50"/>
        <v>0</v>
      </c>
      <c r="O80" s="80">
        <f t="shared" si="60"/>
        <v>0</v>
      </c>
      <c r="Q80" s="35"/>
      <c r="R80" s="35"/>
      <c r="S80" s="35"/>
    </row>
    <row r="81" spans="1:19" ht="15.75" thickBot="1" x14ac:dyDescent="0.3">
      <c r="A81" s="94"/>
      <c r="B81" s="95"/>
      <c r="C81" s="96"/>
      <c r="D81" s="18">
        <v>5</v>
      </c>
      <c r="E81" s="19"/>
      <c r="F81" s="20" t="str">
        <f>IF($E81="","",IF(ISNA(VLOOKUP($E81,DD!$A$2:$C$150,2,0)),"NO SUCH DIVE",VLOOKUP($E81,DD!$A$2:$C$150,2,0)))</f>
        <v/>
      </c>
      <c r="G81" s="18" t="str">
        <f>IF($E81="","",IF(ISNA(VLOOKUP($E81,DD!$A$2:$C$150,3,0)),"",VLOOKUP($E81,DD!$A$2:$C$150,3,0)))</f>
        <v/>
      </c>
      <c r="H81" s="21"/>
      <c r="I81" s="21"/>
      <c r="J81" s="21"/>
      <c r="K81" s="21"/>
      <c r="L81" s="21"/>
      <c r="M81" s="19"/>
      <c r="N81" s="80">
        <f t="shared" si="50"/>
        <v>0</v>
      </c>
      <c r="O81" s="81">
        <f t="shared" si="60"/>
        <v>0</v>
      </c>
      <c r="Q81" s="35">
        <f t="shared" ref="Q81" si="61">IF(O81&lt;&gt;"",O81+A77/10000,0)</f>
        <v>1.6000000000000001E-3</v>
      </c>
      <c r="R81" s="35">
        <f t="shared" ref="R81:S81" si="62">B77</f>
        <v>0</v>
      </c>
      <c r="S81" s="35">
        <f t="shared" si="62"/>
        <v>0</v>
      </c>
    </row>
    <row r="82" spans="1:19" x14ac:dyDescent="0.25">
      <c r="A82" s="97">
        <v>17</v>
      </c>
      <c r="B82" s="98"/>
      <c r="C82" s="99"/>
      <c r="D82" s="10">
        <v>1</v>
      </c>
      <c r="E82" s="5"/>
      <c r="F82" t="str">
        <f>IF($E82="","",IF(ISNA(VLOOKUP($E82,DD!$A$2:$C$150,2,0)),"NO SUCH DIVE",VLOOKUP($E82,DD!$A$2:$C$150,2,0)))</f>
        <v/>
      </c>
      <c r="G82" s="10" t="str">
        <f>IF($E82="","",IF(ISNA(VLOOKUP($E82,DD!$A$2:$C$150,3,0)),"",VLOOKUP($E82,DD!$A$2:$C$150,3,0)))</f>
        <v/>
      </c>
      <c r="H82" s="8"/>
      <c r="I82" s="8"/>
      <c r="J82" s="8"/>
      <c r="K82" s="8"/>
      <c r="L82" s="8"/>
      <c r="M82" s="5"/>
      <c r="N82" s="78">
        <f t="shared" si="50"/>
        <v>0</v>
      </c>
      <c r="O82" s="78">
        <f t="shared" ref="O82" si="63">IF(N82="","",N82)</f>
        <v>0</v>
      </c>
      <c r="Q82" s="36"/>
      <c r="R82" s="35"/>
      <c r="S82" s="35"/>
    </row>
    <row r="83" spans="1:19" x14ac:dyDescent="0.25">
      <c r="A83" s="97"/>
      <c r="B83" s="98"/>
      <c r="C83" s="99"/>
      <c r="D83" s="10">
        <v>2</v>
      </c>
      <c r="E83" s="5"/>
      <c r="F83" t="str">
        <f>IF($E83="","",IF(ISNA(VLOOKUP($E83,DD!$A$2:$C$150,2,0)),"NO SUCH DIVE",VLOOKUP($E83,DD!$A$2:$C$150,2,0)))</f>
        <v/>
      </c>
      <c r="G83" s="10" t="str">
        <f>IF($E83="","",IF(ISNA(VLOOKUP($E83,DD!$A$2:$C$150,3,0)),"",VLOOKUP($E83,DD!$A$2:$C$150,3,0)))</f>
        <v/>
      </c>
      <c r="H83" s="8"/>
      <c r="I83" s="8"/>
      <c r="J83" s="8"/>
      <c r="K83" s="8"/>
      <c r="L83" s="8"/>
      <c r="M83" s="5"/>
      <c r="N83" s="78">
        <f t="shared" si="50"/>
        <v>0</v>
      </c>
      <c r="O83" s="78">
        <f t="shared" ref="O83:O86" si="64">IF(N83="",O82,N83+O82)</f>
        <v>0</v>
      </c>
      <c r="Q83" s="36"/>
      <c r="R83" s="35"/>
      <c r="S83" s="35"/>
    </row>
    <row r="84" spans="1:19" x14ac:dyDescent="0.25">
      <c r="A84" s="97"/>
      <c r="B84" s="98"/>
      <c r="C84" s="99"/>
      <c r="D84" s="10">
        <v>3</v>
      </c>
      <c r="E84" s="5"/>
      <c r="F84" t="str">
        <f>IF($E84="","",IF(ISNA(VLOOKUP($E84,DD!$A$2:$C$150,2,0)),"NO SUCH DIVE",VLOOKUP($E84,DD!$A$2:$C$150,2,0)))</f>
        <v/>
      </c>
      <c r="G84" s="10" t="str">
        <f>IF($E84="","",IF(ISNA(VLOOKUP($E84,DD!$A$2:$C$150,3,0)),"",VLOOKUP($E84,DD!$A$2:$C$150,3,0)))</f>
        <v/>
      </c>
      <c r="H84" s="8"/>
      <c r="I84" s="8"/>
      <c r="J84" s="8"/>
      <c r="K84" s="8"/>
      <c r="L84" s="8"/>
      <c r="M84" s="5"/>
      <c r="N84" s="78">
        <f t="shared" si="50"/>
        <v>0</v>
      </c>
      <c r="O84" s="78">
        <f t="shared" si="64"/>
        <v>0</v>
      </c>
      <c r="Q84" s="35"/>
      <c r="R84" s="35"/>
      <c r="S84" s="35"/>
    </row>
    <row r="85" spans="1:19" ht="15.75" thickBot="1" x14ac:dyDescent="0.3">
      <c r="A85" s="97"/>
      <c r="B85" s="98"/>
      <c r="C85" s="99"/>
      <c r="D85" s="10">
        <v>4</v>
      </c>
      <c r="E85" s="5"/>
      <c r="F85" t="str">
        <f>IF($E85="","",IF(ISNA(VLOOKUP($E85,DD!$A$2:$C$150,2,0)),"NO SUCH DIVE",VLOOKUP($E85,DD!$A$2:$C$150,2,0)))</f>
        <v/>
      </c>
      <c r="G85" s="10" t="str">
        <f>IF($E85="","",IF(ISNA(VLOOKUP($E85,DD!$A$2:$C$150,3,0)),"",VLOOKUP($E85,DD!$A$2:$C$150,3,0)))</f>
        <v/>
      </c>
      <c r="H85" s="8"/>
      <c r="I85" s="8"/>
      <c r="J85" s="8"/>
      <c r="K85" s="8"/>
      <c r="L85" s="8"/>
      <c r="M85" s="5"/>
      <c r="N85" s="78">
        <f t="shared" si="50"/>
        <v>0</v>
      </c>
      <c r="O85" s="78">
        <f t="shared" si="64"/>
        <v>0</v>
      </c>
      <c r="Q85" s="35"/>
      <c r="R85" s="35"/>
      <c r="S85" s="35"/>
    </row>
    <row r="86" spans="1:19" ht="15.75" thickBot="1" x14ac:dyDescent="0.3">
      <c r="A86" s="97"/>
      <c r="B86" s="98"/>
      <c r="C86" s="99"/>
      <c r="D86" s="10">
        <v>5</v>
      </c>
      <c r="E86" s="5"/>
      <c r="F86" t="str">
        <f>IF($E86="","",IF(ISNA(VLOOKUP($E86,DD!$A$2:$C$150,2,0)),"NO SUCH DIVE",VLOOKUP($E86,DD!$A$2:$C$150,2,0)))</f>
        <v/>
      </c>
      <c r="G86" s="10" t="str">
        <f>IF($E86="","",IF(ISNA(VLOOKUP($E86,DD!$A$2:$C$150,3,0)),"",VLOOKUP($E86,DD!$A$2:$C$150,3,0)))</f>
        <v/>
      </c>
      <c r="H86" s="8"/>
      <c r="I86" s="8"/>
      <c r="J86" s="8"/>
      <c r="K86" s="8"/>
      <c r="L86" s="8"/>
      <c r="M86" s="5"/>
      <c r="N86" s="78">
        <f t="shared" si="50"/>
        <v>0</v>
      </c>
      <c r="O86" s="79">
        <f t="shared" si="64"/>
        <v>0</v>
      </c>
      <c r="Q86" s="35">
        <f t="shared" ref="Q86" si="65">IF(O86&lt;&gt;"",O86+A82/10000,0)</f>
        <v>1.6999999999999999E-3</v>
      </c>
      <c r="R86" s="35">
        <f t="shared" ref="R86:S86" si="66">B82</f>
        <v>0</v>
      </c>
      <c r="S86" s="35">
        <f t="shared" si="66"/>
        <v>0</v>
      </c>
    </row>
    <row r="87" spans="1:19" x14ac:dyDescent="0.25">
      <c r="A87" s="94">
        <v>18</v>
      </c>
      <c r="B87" s="95"/>
      <c r="C87" s="96"/>
      <c r="D87" s="18">
        <v>1</v>
      </c>
      <c r="E87" s="19"/>
      <c r="F87" s="20" t="str">
        <f>IF($E87="","",IF(ISNA(VLOOKUP($E87,DD!$A$2:$C$150,2,0)),"NO SUCH DIVE",VLOOKUP($E87,DD!$A$2:$C$150,2,0)))</f>
        <v/>
      </c>
      <c r="G87" s="18" t="str">
        <f>IF($E87="","",IF(ISNA(VLOOKUP($E87,DD!$A$2:$C$150,3,0)),"",VLOOKUP($E87,DD!$A$2:$C$150,3,0)))</f>
        <v/>
      </c>
      <c r="H87" s="21"/>
      <c r="I87" s="21"/>
      <c r="J87" s="21"/>
      <c r="K87" s="21"/>
      <c r="L87" s="21"/>
      <c r="M87" s="19"/>
      <c r="N87" s="80">
        <f t="shared" si="50"/>
        <v>0</v>
      </c>
      <c r="O87" s="80">
        <f t="shared" ref="O87" si="67">IF(N87="","",N87)</f>
        <v>0</v>
      </c>
      <c r="Q87" s="36"/>
      <c r="R87" s="35"/>
      <c r="S87" s="35"/>
    </row>
    <row r="88" spans="1:19" x14ac:dyDescent="0.25">
      <c r="A88" s="94"/>
      <c r="B88" s="95"/>
      <c r="C88" s="96"/>
      <c r="D88" s="18">
        <v>2</v>
      </c>
      <c r="E88" s="19"/>
      <c r="F88" s="20" t="str">
        <f>IF($E88="","",IF(ISNA(VLOOKUP($E88,DD!$A$2:$C$150,2,0)),"NO SUCH DIVE",VLOOKUP($E88,DD!$A$2:$C$150,2,0)))</f>
        <v/>
      </c>
      <c r="G88" s="18" t="str">
        <f>IF($E88="","",IF(ISNA(VLOOKUP($E88,DD!$A$2:$C$150,3,0)),"",VLOOKUP($E88,DD!$A$2:$C$150,3,0)))</f>
        <v/>
      </c>
      <c r="H88" s="21"/>
      <c r="I88" s="21"/>
      <c r="J88" s="21"/>
      <c r="K88" s="21"/>
      <c r="L88" s="21"/>
      <c r="M88" s="19"/>
      <c r="N88" s="80">
        <f t="shared" si="50"/>
        <v>0</v>
      </c>
      <c r="O88" s="80">
        <f t="shared" ref="O88:O91" si="68">IF(N88="",O87,N88+O87)</f>
        <v>0</v>
      </c>
      <c r="Q88" s="36"/>
      <c r="R88" s="35"/>
      <c r="S88" s="35"/>
    </row>
    <row r="89" spans="1:19" x14ac:dyDescent="0.25">
      <c r="A89" s="94"/>
      <c r="B89" s="95"/>
      <c r="C89" s="96"/>
      <c r="D89" s="18">
        <v>3</v>
      </c>
      <c r="E89" s="19"/>
      <c r="F89" s="20" t="str">
        <f>IF($E89="","",IF(ISNA(VLOOKUP($E89,DD!$A$2:$C$150,2,0)),"NO SUCH DIVE",VLOOKUP($E89,DD!$A$2:$C$150,2,0)))</f>
        <v/>
      </c>
      <c r="G89" s="18" t="str">
        <f>IF($E89="","",IF(ISNA(VLOOKUP($E89,DD!$A$2:$C$150,3,0)),"",VLOOKUP($E89,DD!$A$2:$C$150,3,0)))</f>
        <v/>
      </c>
      <c r="H89" s="21"/>
      <c r="I89" s="21"/>
      <c r="J89" s="21"/>
      <c r="K89" s="21"/>
      <c r="L89" s="21"/>
      <c r="M89" s="19"/>
      <c r="N89" s="80">
        <f t="shared" si="50"/>
        <v>0</v>
      </c>
      <c r="O89" s="80">
        <f t="shared" si="68"/>
        <v>0</v>
      </c>
      <c r="Q89" s="35"/>
      <c r="R89" s="35"/>
      <c r="S89" s="35"/>
    </row>
    <row r="90" spans="1:19" ht="15.75" thickBot="1" x14ac:dyDescent="0.3">
      <c r="A90" s="94"/>
      <c r="B90" s="95"/>
      <c r="C90" s="96"/>
      <c r="D90" s="18">
        <v>4</v>
      </c>
      <c r="E90" s="19"/>
      <c r="F90" s="20" t="str">
        <f>IF($E90="","",IF(ISNA(VLOOKUP($E90,DD!$A$2:$C$150,2,0)),"NO SUCH DIVE",VLOOKUP($E90,DD!$A$2:$C$150,2,0)))</f>
        <v/>
      </c>
      <c r="G90" s="18" t="str">
        <f>IF($E90="","",IF(ISNA(VLOOKUP($E90,DD!$A$2:$C$150,3,0)),"",VLOOKUP($E90,DD!$A$2:$C$150,3,0)))</f>
        <v/>
      </c>
      <c r="H90" s="21"/>
      <c r="I90" s="21"/>
      <c r="J90" s="21"/>
      <c r="K90" s="21"/>
      <c r="L90" s="21"/>
      <c r="M90" s="19"/>
      <c r="N90" s="80">
        <f t="shared" si="50"/>
        <v>0</v>
      </c>
      <c r="O90" s="80">
        <f t="shared" si="68"/>
        <v>0</v>
      </c>
      <c r="Q90" s="35"/>
      <c r="R90" s="35"/>
      <c r="S90" s="35"/>
    </row>
    <row r="91" spans="1:19" ht="15.75" thickBot="1" x14ac:dyDescent="0.3">
      <c r="A91" s="94"/>
      <c r="B91" s="95"/>
      <c r="C91" s="96"/>
      <c r="D91" s="18">
        <v>5</v>
      </c>
      <c r="E91" s="19"/>
      <c r="F91" s="20" t="str">
        <f>IF($E91="","",IF(ISNA(VLOOKUP($E91,DD!$A$2:$C$150,2,0)),"NO SUCH DIVE",VLOOKUP($E91,DD!$A$2:$C$150,2,0)))</f>
        <v/>
      </c>
      <c r="G91" s="18" t="str">
        <f>IF($E91="","",IF(ISNA(VLOOKUP($E91,DD!$A$2:$C$150,3,0)),"",VLOOKUP($E91,DD!$A$2:$C$150,3,0)))</f>
        <v/>
      </c>
      <c r="H91" s="21"/>
      <c r="I91" s="21"/>
      <c r="J91" s="21"/>
      <c r="K91" s="21"/>
      <c r="L91" s="21"/>
      <c r="M91" s="19"/>
      <c r="N91" s="80">
        <f t="shared" si="50"/>
        <v>0</v>
      </c>
      <c r="O91" s="81">
        <f t="shared" si="68"/>
        <v>0</v>
      </c>
      <c r="Q91" s="35">
        <f t="shared" ref="Q91" si="69">IF(O91&lt;&gt;"",O91+A87/10000,0)</f>
        <v>1.8E-3</v>
      </c>
      <c r="R91" s="35">
        <f t="shared" ref="R91:S91" si="70">B87</f>
        <v>0</v>
      </c>
      <c r="S91" s="35">
        <f t="shared" si="70"/>
        <v>0</v>
      </c>
    </row>
    <row r="92" spans="1:19" x14ac:dyDescent="0.25">
      <c r="A92" s="97">
        <v>19</v>
      </c>
      <c r="B92" s="98"/>
      <c r="C92" s="99"/>
      <c r="D92" s="10">
        <v>1</v>
      </c>
      <c r="E92" s="5"/>
      <c r="F92" t="str">
        <f>IF($E92="","",IF(ISNA(VLOOKUP($E92,DD!$A$2:$C$150,2,0)),"NO SUCH DIVE",VLOOKUP($E92,DD!$A$2:$C$150,2,0)))</f>
        <v/>
      </c>
      <c r="G92" s="10" t="str">
        <f>IF($E92="","",IF(ISNA(VLOOKUP($E92,DD!$A$2:$C$150,3,0)),"",VLOOKUP($E92,DD!$A$2:$C$150,3,0)))</f>
        <v/>
      </c>
      <c r="H92" s="8"/>
      <c r="I92" s="8"/>
      <c r="J92" s="8"/>
      <c r="K92" s="8"/>
      <c r="L92" s="8"/>
      <c r="M92" s="5"/>
      <c r="N92" s="78">
        <f t="shared" si="50"/>
        <v>0</v>
      </c>
      <c r="O92" s="78">
        <f t="shared" ref="O92" si="71">IF(N92="","",N92)</f>
        <v>0</v>
      </c>
      <c r="Q92" s="36"/>
      <c r="R92" s="35"/>
      <c r="S92" s="35"/>
    </row>
    <row r="93" spans="1:19" x14ac:dyDescent="0.25">
      <c r="A93" s="97"/>
      <c r="B93" s="98"/>
      <c r="C93" s="99"/>
      <c r="D93" s="10">
        <v>2</v>
      </c>
      <c r="E93" s="5"/>
      <c r="F93" t="str">
        <f>IF($E93="","",IF(ISNA(VLOOKUP($E93,DD!$A$2:$C$150,2,0)),"NO SUCH DIVE",VLOOKUP($E93,DD!$A$2:$C$150,2,0)))</f>
        <v/>
      </c>
      <c r="G93" s="10" t="str">
        <f>IF($E93="","",IF(ISNA(VLOOKUP($E93,DD!$A$2:$C$150,3,0)),"",VLOOKUP($E93,DD!$A$2:$C$150,3,0)))</f>
        <v/>
      </c>
      <c r="H93" s="8"/>
      <c r="I93" s="8"/>
      <c r="J93" s="8"/>
      <c r="K93" s="8"/>
      <c r="L93" s="8"/>
      <c r="M93" s="5"/>
      <c r="N93" s="78">
        <f t="shared" si="50"/>
        <v>0</v>
      </c>
      <c r="O93" s="78">
        <f t="shared" ref="O93:O96" si="72">IF(N93="",O92,N93+O92)</f>
        <v>0</v>
      </c>
      <c r="Q93" s="36"/>
      <c r="R93" s="35"/>
      <c r="S93" s="35"/>
    </row>
    <row r="94" spans="1:19" x14ac:dyDescent="0.25">
      <c r="A94" s="97"/>
      <c r="B94" s="98"/>
      <c r="C94" s="99"/>
      <c r="D94" s="10">
        <v>3</v>
      </c>
      <c r="E94" s="5"/>
      <c r="F94" t="str">
        <f>IF($E94="","",IF(ISNA(VLOOKUP($E94,DD!$A$2:$C$150,2,0)),"NO SUCH DIVE",VLOOKUP($E94,DD!$A$2:$C$150,2,0)))</f>
        <v/>
      </c>
      <c r="G94" s="10" t="str">
        <f>IF($E94="","",IF(ISNA(VLOOKUP($E94,DD!$A$2:$C$150,3,0)),"",VLOOKUP($E94,DD!$A$2:$C$150,3,0)))</f>
        <v/>
      </c>
      <c r="H94" s="8"/>
      <c r="I94" s="8"/>
      <c r="J94" s="8"/>
      <c r="K94" s="8"/>
      <c r="L94" s="8"/>
      <c r="M94" s="5"/>
      <c r="N94" s="78">
        <f t="shared" si="50"/>
        <v>0</v>
      </c>
      <c r="O94" s="78">
        <f t="shared" si="72"/>
        <v>0</v>
      </c>
      <c r="Q94" s="35"/>
      <c r="R94" s="35"/>
      <c r="S94" s="35"/>
    </row>
    <row r="95" spans="1:19" ht="15.75" thickBot="1" x14ac:dyDescent="0.3">
      <c r="A95" s="97"/>
      <c r="B95" s="98"/>
      <c r="C95" s="99"/>
      <c r="D95" s="10">
        <v>4</v>
      </c>
      <c r="E95" s="5"/>
      <c r="F95" t="str">
        <f>IF($E95="","",IF(ISNA(VLOOKUP($E95,DD!$A$2:$C$150,2,0)),"NO SUCH DIVE",VLOOKUP($E95,DD!$A$2:$C$150,2,0)))</f>
        <v/>
      </c>
      <c r="G95" s="10" t="str">
        <f>IF($E95="","",IF(ISNA(VLOOKUP($E95,DD!$A$2:$C$150,3,0)),"",VLOOKUP($E95,DD!$A$2:$C$150,3,0)))</f>
        <v/>
      </c>
      <c r="H95" s="8"/>
      <c r="I95" s="8"/>
      <c r="J95" s="8"/>
      <c r="K95" s="8"/>
      <c r="L95" s="8"/>
      <c r="M95" s="5"/>
      <c r="N95" s="78">
        <f t="shared" si="50"/>
        <v>0</v>
      </c>
      <c r="O95" s="78">
        <f t="shared" si="72"/>
        <v>0</v>
      </c>
      <c r="Q95" s="35"/>
      <c r="R95" s="35"/>
      <c r="S95" s="35"/>
    </row>
    <row r="96" spans="1:19" ht="15.75" thickBot="1" x14ac:dyDescent="0.3">
      <c r="A96" s="97"/>
      <c r="B96" s="98"/>
      <c r="C96" s="99"/>
      <c r="D96" s="10">
        <v>5</v>
      </c>
      <c r="E96" s="5"/>
      <c r="F96" t="str">
        <f>IF($E96="","",IF(ISNA(VLOOKUP($E96,DD!$A$2:$C$150,2,0)),"NO SUCH DIVE",VLOOKUP($E96,DD!$A$2:$C$150,2,0)))</f>
        <v/>
      </c>
      <c r="G96" s="10" t="str">
        <f>IF($E96="","",IF(ISNA(VLOOKUP($E96,DD!$A$2:$C$150,3,0)),"",VLOOKUP($E96,DD!$A$2:$C$150,3,0)))</f>
        <v/>
      </c>
      <c r="H96" s="8"/>
      <c r="I96" s="8"/>
      <c r="J96" s="8"/>
      <c r="K96" s="8"/>
      <c r="L96" s="8"/>
      <c r="M96" s="5"/>
      <c r="N96" s="78">
        <f t="shared" si="50"/>
        <v>0</v>
      </c>
      <c r="O96" s="79">
        <f t="shared" si="72"/>
        <v>0</v>
      </c>
      <c r="Q96" s="35">
        <f t="shared" ref="Q96" si="73">IF(O96&lt;&gt;"",O96+A92/10000,0)</f>
        <v>1.9E-3</v>
      </c>
      <c r="R96" s="35">
        <f t="shared" ref="R96:S96" si="74">B92</f>
        <v>0</v>
      </c>
      <c r="S96" s="35">
        <f t="shared" si="74"/>
        <v>0</v>
      </c>
    </row>
    <row r="97" spans="1:19" x14ac:dyDescent="0.25">
      <c r="A97" s="94">
        <v>20</v>
      </c>
      <c r="B97" s="95"/>
      <c r="C97" s="96"/>
      <c r="D97" s="18">
        <v>1</v>
      </c>
      <c r="E97" s="19"/>
      <c r="F97" s="20" t="str">
        <f>IF($E97="","",IF(ISNA(VLOOKUP($E97,DD!$A$2:$C$150,2,0)),"NO SUCH DIVE",VLOOKUP($E97,DD!$A$2:$C$150,2,0)))</f>
        <v/>
      </c>
      <c r="G97" s="18" t="str">
        <f>IF($E97="","",IF(ISNA(VLOOKUP($E97,DD!$A$2:$C$150,3,0)),"",VLOOKUP($E97,DD!$A$2:$C$150,3,0)))</f>
        <v/>
      </c>
      <c r="H97" s="21"/>
      <c r="I97" s="21"/>
      <c r="J97" s="21"/>
      <c r="K97" s="21"/>
      <c r="L97" s="21"/>
      <c r="M97" s="19"/>
      <c r="N97" s="80">
        <f t="shared" si="50"/>
        <v>0</v>
      </c>
      <c r="O97" s="80">
        <f t="shared" ref="O97" si="75">IF(N97="","",N97)</f>
        <v>0</v>
      </c>
      <c r="Q97" s="36"/>
      <c r="R97" s="35"/>
      <c r="S97" s="35"/>
    </row>
    <row r="98" spans="1:19" x14ac:dyDescent="0.25">
      <c r="A98" s="94"/>
      <c r="B98" s="95"/>
      <c r="C98" s="96"/>
      <c r="D98" s="18">
        <v>2</v>
      </c>
      <c r="E98" s="19"/>
      <c r="F98" s="20" t="str">
        <f>IF($E98="","",IF(ISNA(VLOOKUP($E98,DD!$A$2:$C$150,2,0)),"NO SUCH DIVE",VLOOKUP($E98,DD!$A$2:$C$150,2,0)))</f>
        <v/>
      </c>
      <c r="G98" s="18" t="str">
        <f>IF($E98="","",IF(ISNA(VLOOKUP($E98,DD!$A$2:$C$150,3,0)),"",VLOOKUP($E98,DD!$A$2:$C$150,3,0)))</f>
        <v/>
      </c>
      <c r="H98" s="21"/>
      <c r="I98" s="21"/>
      <c r="J98" s="21"/>
      <c r="K98" s="21"/>
      <c r="L98" s="21"/>
      <c r="M98" s="19"/>
      <c r="N98" s="80">
        <f t="shared" si="50"/>
        <v>0</v>
      </c>
      <c r="O98" s="80">
        <f t="shared" ref="O98:O101" si="76">IF(N98="",O97,N98+O97)</f>
        <v>0</v>
      </c>
      <c r="Q98" s="36"/>
      <c r="R98" s="35"/>
      <c r="S98" s="35"/>
    </row>
    <row r="99" spans="1:19" x14ac:dyDescent="0.25">
      <c r="A99" s="94"/>
      <c r="B99" s="95"/>
      <c r="C99" s="96"/>
      <c r="D99" s="18">
        <v>3</v>
      </c>
      <c r="E99" s="19"/>
      <c r="F99" s="20" t="str">
        <f>IF($E99="","",IF(ISNA(VLOOKUP($E99,DD!$A$2:$C$150,2,0)),"NO SUCH DIVE",VLOOKUP($E99,DD!$A$2:$C$150,2,0)))</f>
        <v/>
      </c>
      <c r="G99" s="18" t="str">
        <f>IF($E99="","",IF(ISNA(VLOOKUP($E99,DD!$A$2:$C$150,3,0)),"",VLOOKUP($E99,DD!$A$2:$C$150,3,0)))</f>
        <v/>
      </c>
      <c r="H99" s="21"/>
      <c r="I99" s="21"/>
      <c r="J99" s="21"/>
      <c r="K99" s="21"/>
      <c r="L99" s="21"/>
      <c r="M99" s="19"/>
      <c r="N99" s="80">
        <f t="shared" si="50"/>
        <v>0</v>
      </c>
      <c r="O99" s="80">
        <f t="shared" si="76"/>
        <v>0</v>
      </c>
      <c r="Q99" s="35"/>
      <c r="R99" s="35"/>
      <c r="S99" s="35"/>
    </row>
    <row r="100" spans="1:19" ht="15.75" thickBot="1" x14ac:dyDescent="0.3">
      <c r="A100" s="94"/>
      <c r="B100" s="95"/>
      <c r="C100" s="96"/>
      <c r="D100" s="18">
        <v>4</v>
      </c>
      <c r="E100" s="19"/>
      <c r="F100" s="20" t="str">
        <f>IF($E100="","",IF(ISNA(VLOOKUP($E100,DD!$A$2:$C$150,2,0)),"NO SUCH DIVE",VLOOKUP($E100,DD!$A$2:$C$150,2,0)))</f>
        <v/>
      </c>
      <c r="G100" s="18" t="str">
        <f>IF($E100="","",IF(ISNA(VLOOKUP($E100,DD!$A$2:$C$150,3,0)),"",VLOOKUP($E100,DD!$A$2:$C$150,3,0)))</f>
        <v/>
      </c>
      <c r="H100" s="21"/>
      <c r="I100" s="21"/>
      <c r="J100" s="21"/>
      <c r="K100" s="21"/>
      <c r="L100" s="21"/>
      <c r="M100" s="19"/>
      <c r="N100" s="80">
        <f t="shared" si="50"/>
        <v>0</v>
      </c>
      <c r="O100" s="80">
        <f t="shared" si="76"/>
        <v>0</v>
      </c>
      <c r="Q100" s="35"/>
      <c r="R100" s="35"/>
      <c r="S100" s="35"/>
    </row>
    <row r="101" spans="1:19" ht="15.75" thickBot="1" x14ac:dyDescent="0.3">
      <c r="A101" s="94"/>
      <c r="B101" s="95"/>
      <c r="C101" s="96"/>
      <c r="D101" s="18">
        <v>5</v>
      </c>
      <c r="E101" s="19"/>
      <c r="F101" s="20" t="str">
        <f>IF($E101="","",IF(ISNA(VLOOKUP($E101,DD!$A$2:$C$150,2,0)),"NO SUCH DIVE",VLOOKUP($E101,DD!$A$2:$C$150,2,0)))</f>
        <v/>
      </c>
      <c r="G101" s="18" t="str">
        <f>IF($E101="","",IF(ISNA(VLOOKUP($E101,DD!$A$2:$C$150,3,0)),"",VLOOKUP($E101,DD!$A$2:$C$150,3,0)))</f>
        <v/>
      </c>
      <c r="H101" s="21"/>
      <c r="I101" s="21"/>
      <c r="J101" s="21"/>
      <c r="K101" s="21"/>
      <c r="L101" s="21"/>
      <c r="M101" s="19"/>
      <c r="N101" s="80">
        <f t="shared" si="50"/>
        <v>0</v>
      </c>
      <c r="O101" s="81">
        <f t="shared" si="76"/>
        <v>0</v>
      </c>
      <c r="Q101" s="35">
        <f t="shared" ref="Q101" si="77">IF(O101&lt;&gt;"",O101+A97/10000,0)</f>
        <v>2E-3</v>
      </c>
      <c r="R101" s="35">
        <f t="shared" ref="R101:S101" si="78">B97</f>
        <v>0</v>
      </c>
      <c r="S101" s="35">
        <f t="shared" si="78"/>
        <v>0</v>
      </c>
    </row>
    <row r="102" spans="1:19" x14ac:dyDescent="0.25">
      <c r="A102" s="97">
        <v>21</v>
      </c>
      <c r="B102" s="98"/>
      <c r="C102" s="99"/>
      <c r="D102" s="10">
        <v>1</v>
      </c>
      <c r="E102" s="5"/>
      <c r="F102" t="str">
        <f>IF($E102="","",IF(ISNA(VLOOKUP($E102,DD!$A$2:$C$150,2,0)),"NO SUCH DIVE",VLOOKUP($E102,DD!$A$2:$C$150,2,0)))</f>
        <v/>
      </c>
      <c r="G102" s="10" t="str">
        <f>IF($E102="","",IF(ISNA(VLOOKUP($E102,DD!$A$2:$C$150,3,0)),"",VLOOKUP($E102,DD!$A$2:$C$150,3,0)))</f>
        <v/>
      </c>
      <c r="H102" s="8"/>
      <c r="I102" s="8"/>
      <c r="J102" s="8"/>
      <c r="K102" s="8"/>
      <c r="L102" s="8"/>
      <c r="M102" s="5"/>
      <c r="N102" s="78">
        <f t="shared" si="50"/>
        <v>0</v>
      </c>
      <c r="O102" s="78">
        <f t="shared" ref="O102" si="79">IF(N102="","",N102)</f>
        <v>0</v>
      </c>
      <c r="Q102" s="36"/>
      <c r="R102" s="35"/>
      <c r="S102" s="35"/>
    </row>
    <row r="103" spans="1:19" x14ac:dyDescent="0.25">
      <c r="A103" s="97"/>
      <c r="B103" s="98"/>
      <c r="C103" s="99"/>
      <c r="D103" s="10">
        <v>2</v>
      </c>
      <c r="E103" s="5"/>
      <c r="F103" t="str">
        <f>IF($E103="","",IF(ISNA(VLOOKUP($E103,DD!$A$2:$C$150,2,0)),"NO SUCH DIVE",VLOOKUP($E103,DD!$A$2:$C$150,2,0)))</f>
        <v/>
      </c>
      <c r="G103" s="10" t="str">
        <f>IF($E103="","",IF(ISNA(VLOOKUP($E103,DD!$A$2:$C$150,3,0)),"",VLOOKUP($E103,DD!$A$2:$C$150,3,0)))</f>
        <v/>
      </c>
      <c r="H103" s="8"/>
      <c r="I103" s="8"/>
      <c r="J103" s="8"/>
      <c r="K103" s="8"/>
      <c r="L103" s="8"/>
      <c r="M103" s="5"/>
      <c r="N103" s="78">
        <f t="shared" si="50"/>
        <v>0</v>
      </c>
      <c r="O103" s="78">
        <f t="shared" ref="O103:O106" si="80">IF(N103="",O102,N103+O102)</f>
        <v>0</v>
      </c>
      <c r="Q103" s="36"/>
      <c r="R103" s="35"/>
      <c r="S103" s="35"/>
    </row>
    <row r="104" spans="1:19" x14ac:dyDescent="0.25">
      <c r="A104" s="97"/>
      <c r="B104" s="98"/>
      <c r="C104" s="99"/>
      <c r="D104" s="10">
        <v>3</v>
      </c>
      <c r="E104" s="5"/>
      <c r="F104" t="str">
        <f>IF($E104="","",IF(ISNA(VLOOKUP($E104,DD!$A$2:$C$150,2,0)),"NO SUCH DIVE",VLOOKUP($E104,DD!$A$2:$C$150,2,0)))</f>
        <v/>
      </c>
      <c r="G104" s="10" t="str">
        <f>IF($E104="","",IF(ISNA(VLOOKUP($E104,DD!$A$2:$C$150,3,0)),"",VLOOKUP($E104,DD!$A$2:$C$150,3,0)))</f>
        <v/>
      </c>
      <c r="H104" s="8"/>
      <c r="I104" s="8"/>
      <c r="J104" s="8"/>
      <c r="K104" s="8"/>
      <c r="L104" s="8"/>
      <c r="M104" s="5"/>
      <c r="N104" s="78">
        <f t="shared" si="50"/>
        <v>0</v>
      </c>
      <c r="O104" s="78">
        <f t="shared" si="80"/>
        <v>0</v>
      </c>
      <c r="Q104" s="35"/>
      <c r="R104" s="35"/>
      <c r="S104" s="35"/>
    </row>
    <row r="105" spans="1:19" ht="15.75" thickBot="1" x14ac:dyDescent="0.3">
      <c r="A105" s="97"/>
      <c r="B105" s="98"/>
      <c r="C105" s="99"/>
      <c r="D105" s="10">
        <v>4</v>
      </c>
      <c r="E105" s="5"/>
      <c r="F105" t="str">
        <f>IF($E105="","",IF(ISNA(VLOOKUP($E105,DD!$A$2:$C$150,2,0)),"NO SUCH DIVE",VLOOKUP($E105,DD!$A$2:$C$150,2,0)))</f>
        <v/>
      </c>
      <c r="G105" s="10" t="str">
        <f>IF($E105="","",IF(ISNA(VLOOKUP($E105,DD!$A$2:$C$150,3,0)),"",VLOOKUP($E105,DD!$A$2:$C$150,3,0)))</f>
        <v/>
      </c>
      <c r="H105" s="8"/>
      <c r="I105" s="8"/>
      <c r="J105" s="8"/>
      <c r="K105" s="8"/>
      <c r="L105" s="8"/>
      <c r="M105" s="5"/>
      <c r="N105" s="78">
        <f t="shared" si="50"/>
        <v>0</v>
      </c>
      <c r="O105" s="78">
        <f t="shared" si="80"/>
        <v>0</v>
      </c>
      <c r="Q105" s="35"/>
      <c r="R105" s="35"/>
      <c r="S105" s="35"/>
    </row>
    <row r="106" spans="1:19" ht="15.75" thickBot="1" x14ac:dyDescent="0.3">
      <c r="A106" s="97"/>
      <c r="B106" s="98"/>
      <c r="C106" s="99"/>
      <c r="D106" s="10">
        <v>5</v>
      </c>
      <c r="E106" s="5"/>
      <c r="F106" t="str">
        <f>IF($E106="","",IF(ISNA(VLOOKUP($E106,DD!$A$2:$C$150,2,0)),"NO SUCH DIVE",VLOOKUP($E106,DD!$A$2:$C$150,2,0)))</f>
        <v/>
      </c>
      <c r="G106" s="10" t="str">
        <f>IF($E106="","",IF(ISNA(VLOOKUP($E106,DD!$A$2:$C$150,3,0)),"",VLOOKUP($E106,DD!$A$2:$C$150,3,0)))</f>
        <v/>
      </c>
      <c r="H106" s="8"/>
      <c r="I106" s="8"/>
      <c r="J106" s="8"/>
      <c r="K106" s="8"/>
      <c r="L106" s="8"/>
      <c r="M106" s="5"/>
      <c r="N106" s="78">
        <f t="shared" si="50"/>
        <v>0</v>
      </c>
      <c r="O106" s="79">
        <f t="shared" si="80"/>
        <v>0</v>
      </c>
      <c r="Q106" s="35">
        <f t="shared" ref="Q106" si="81">IF(O106&lt;&gt;"",O106+A102/10000,0)</f>
        <v>2.0999999999999999E-3</v>
      </c>
      <c r="R106" s="35">
        <f t="shared" ref="R106:S106" si="82">B102</f>
        <v>0</v>
      </c>
      <c r="S106" s="35">
        <f t="shared" si="82"/>
        <v>0</v>
      </c>
    </row>
    <row r="107" spans="1:19" x14ac:dyDescent="0.25">
      <c r="A107" s="94">
        <v>22</v>
      </c>
      <c r="B107" s="95"/>
      <c r="C107" s="96"/>
      <c r="D107" s="18">
        <v>1</v>
      </c>
      <c r="E107" s="19"/>
      <c r="F107" s="20" t="str">
        <f>IF($E107="","",IF(ISNA(VLOOKUP($E107,DD!$A$2:$C$150,2,0)),"NO SUCH DIVE",VLOOKUP($E107,DD!$A$2:$C$150,2,0)))</f>
        <v/>
      </c>
      <c r="G107" s="18" t="str">
        <f>IF($E107="","",IF(ISNA(VLOOKUP($E107,DD!$A$2:$C$150,3,0)),"",VLOOKUP($E107,DD!$A$2:$C$150,3,0)))</f>
        <v/>
      </c>
      <c r="H107" s="21"/>
      <c r="I107" s="21"/>
      <c r="J107" s="21"/>
      <c r="K107" s="21"/>
      <c r="L107" s="21"/>
      <c r="M107" s="19"/>
      <c r="N107" s="80">
        <f t="shared" si="50"/>
        <v>0</v>
      </c>
      <c r="O107" s="80">
        <f t="shared" ref="O107" si="83">IF(N107="","",N107)</f>
        <v>0</v>
      </c>
      <c r="Q107" s="36"/>
      <c r="R107" s="35"/>
      <c r="S107" s="35"/>
    </row>
    <row r="108" spans="1:19" x14ac:dyDescent="0.25">
      <c r="A108" s="94"/>
      <c r="B108" s="95"/>
      <c r="C108" s="96"/>
      <c r="D108" s="18">
        <v>2</v>
      </c>
      <c r="E108" s="19"/>
      <c r="F108" s="20" t="str">
        <f>IF($E108="","",IF(ISNA(VLOOKUP($E108,DD!$A$2:$C$150,2,0)),"NO SUCH DIVE",VLOOKUP($E108,DD!$A$2:$C$150,2,0)))</f>
        <v/>
      </c>
      <c r="G108" s="18" t="str">
        <f>IF($E108="","",IF(ISNA(VLOOKUP($E108,DD!$A$2:$C$150,3,0)),"",VLOOKUP($E108,DD!$A$2:$C$150,3,0)))</f>
        <v/>
      </c>
      <c r="H108" s="21"/>
      <c r="I108" s="21"/>
      <c r="J108" s="21"/>
      <c r="K108" s="21"/>
      <c r="L108" s="21"/>
      <c r="M108" s="19"/>
      <c r="N108" s="80">
        <f t="shared" si="50"/>
        <v>0</v>
      </c>
      <c r="O108" s="80">
        <f t="shared" ref="O108:O111" si="84">IF(N108="",O107,N108+O107)</f>
        <v>0</v>
      </c>
      <c r="Q108" s="36"/>
      <c r="R108" s="35"/>
      <c r="S108" s="35"/>
    </row>
    <row r="109" spans="1:19" x14ac:dyDescent="0.25">
      <c r="A109" s="94"/>
      <c r="B109" s="95"/>
      <c r="C109" s="96"/>
      <c r="D109" s="18">
        <v>3</v>
      </c>
      <c r="E109" s="19"/>
      <c r="F109" s="20" t="str">
        <f>IF($E109="","",IF(ISNA(VLOOKUP($E109,DD!$A$2:$C$150,2,0)),"NO SUCH DIVE",VLOOKUP($E109,DD!$A$2:$C$150,2,0)))</f>
        <v/>
      </c>
      <c r="G109" s="18" t="str">
        <f>IF($E109="","",IF(ISNA(VLOOKUP($E109,DD!$A$2:$C$150,3,0)),"",VLOOKUP($E109,DD!$A$2:$C$150,3,0)))</f>
        <v/>
      </c>
      <c r="H109" s="21"/>
      <c r="I109" s="21"/>
      <c r="J109" s="21"/>
      <c r="K109" s="21"/>
      <c r="L109" s="21"/>
      <c r="M109" s="19"/>
      <c r="N109" s="80">
        <f t="shared" si="50"/>
        <v>0</v>
      </c>
      <c r="O109" s="80">
        <f t="shared" si="84"/>
        <v>0</v>
      </c>
      <c r="Q109" s="35"/>
      <c r="R109" s="35"/>
      <c r="S109" s="35"/>
    </row>
    <row r="110" spans="1:19" ht="15.75" thickBot="1" x14ac:dyDescent="0.3">
      <c r="A110" s="94"/>
      <c r="B110" s="95"/>
      <c r="C110" s="96"/>
      <c r="D110" s="18">
        <v>4</v>
      </c>
      <c r="E110" s="19"/>
      <c r="F110" s="20" t="str">
        <f>IF($E110="","",IF(ISNA(VLOOKUP($E110,DD!$A$2:$C$150,2,0)),"NO SUCH DIVE",VLOOKUP($E110,DD!$A$2:$C$150,2,0)))</f>
        <v/>
      </c>
      <c r="G110" s="18" t="str">
        <f>IF($E110="","",IF(ISNA(VLOOKUP($E110,DD!$A$2:$C$150,3,0)),"",VLOOKUP($E110,DD!$A$2:$C$150,3,0)))</f>
        <v/>
      </c>
      <c r="H110" s="21"/>
      <c r="I110" s="21"/>
      <c r="J110" s="21"/>
      <c r="K110" s="21"/>
      <c r="L110" s="21"/>
      <c r="M110" s="19"/>
      <c r="N110" s="80">
        <f t="shared" si="50"/>
        <v>0</v>
      </c>
      <c r="O110" s="80">
        <f t="shared" si="84"/>
        <v>0</v>
      </c>
      <c r="Q110" s="35"/>
      <c r="R110" s="35"/>
      <c r="S110" s="35"/>
    </row>
    <row r="111" spans="1:19" ht="15.75" thickBot="1" x14ac:dyDescent="0.3">
      <c r="A111" s="94"/>
      <c r="B111" s="95"/>
      <c r="C111" s="96"/>
      <c r="D111" s="18">
        <v>5</v>
      </c>
      <c r="E111" s="19"/>
      <c r="F111" s="20" t="str">
        <f>IF($E111="","",IF(ISNA(VLOOKUP($E111,DD!$A$2:$C$150,2,0)),"NO SUCH DIVE",VLOOKUP($E111,DD!$A$2:$C$150,2,0)))</f>
        <v/>
      </c>
      <c r="G111" s="18" t="str">
        <f>IF($E111="","",IF(ISNA(VLOOKUP($E111,DD!$A$2:$C$150,3,0)),"",VLOOKUP($E111,DD!$A$2:$C$150,3,0)))</f>
        <v/>
      </c>
      <c r="H111" s="21"/>
      <c r="I111" s="21"/>
      <c r="J111" s="21"/>
      <c r="K111" s="21"/>
      <c r="L111" s="21"/>
      <c r="M111" s="19"/>
      <c r="N111" s="80">
        <f t="shared" si="50"/>
        <v>0</v>
      </c>
      <c r="O111" s="81">
        <f t="shared" si="84"/>
        <v>0</v>
      </c>
      <c r="Q111" s="35">
        <f t="shared" ref="Q111" si="85">IF(O111&lt;&gt;"",O111+A107/10000,0)</f>
        <v>2.2000000000000001E-3</v>
      </c>
      <c r="R111" s="35">
        <f t="shared" ref="R111:S111" si="86">B107</f>
        <v>0</v>
      </c>
      <c r="S111" s="35">
        <f t="shared" si="86"/>
        <v>0</v>
      </c>
    </row>
    <row r="112" spans="1:19" x14ac:dyDescent="0.25">
      <c r="A112" s="97">
        <v>23</v>
      </c>
      <c r="B112" s="98"/>
      <c r="C112" s="99"/>
      <c r="D112" s="10">
        <v>1</v>
      </c>
      <c r="E112" s="5"/>
      <c r="F112" t="str">
        <f>IF($E112="","",IF(ISNA(VLOOKUP($E112,DD!$A$2:$C$150,2,0)),"NO SUCH DIVE",VLOOKUP($E112,DD!$A$2:$C$150,2,0)))</f>
        <v/>
      </c>
      <c r="G112" s="10" t="str">
        <f>IF($E112="","",IF(ISNA(VLOOKUP($E112,DD!$A$2:$C$150,3,0)),"",VLOOKUP($E112,DD!$A$2:$C$150,3,0)))</f>
        <v/>
      </c>
      <c r="H112" s="8"/>
      <c r="I112" s="8"/>
      <c r="J112" s="8"/>
      <c r="K112" s="8"/>
      <c r="L112" s="8"/>
      <c r="M112" s="5"/>
      <c r="N112" s="78">
        <f t="shared" si="50"/>
        <v>0</v>
      </c>
      <c r="O112" s="78">
        <f t="shared" ref="O112" si="87">IF(N112="","",N112)</f>
        <v>0</v>
      </c>
      <c r="Q112" s="36"/>
      <c r="R112" s="35"/>
      <c r="S112" s="35"/>
    </row>
    <row r="113" spans="1:30" x14ac:dyDescent="0.25">
      <c r="A113" s="97"/>
      <c r="B113" s="98"/>
      <c r="C113" s="99"/>
      <c r="D113" s="10">
        <v>2</v>
      </c>
      <c r="E113" s="5"/>
      <c r="F113" t="str">
        <f>IF($E113="","",IF(ISNA(VLOOKUP($E113,DD!$A$2:$C$150,2,0)),"NO SUCH DIVE",VLOOKUP($E113,DD!$A$2:$C$150,2,0)))</f>
        <v/>
      </c>
      <c r="G113" s="10" t="str">
        <f>IF($E113="","",IF(ISNA(VLOOKUP($E113,DD!$A$2:$C$150,3,0)),"",VLOOKUP($E113,DD!$A$2:$C$150,3,0)))</f>
        <v/>
      </c>
      <c r="H113" s="8"/>
      <c r="I113" s="8"/>
      <c r="J113" s="8"/>
      <c r="K113" s="8"/>
      <c r="L113" s="8"/>
      <c r="M113" s="5"/>
      <c r="N113" s="78">
        <f t="shared" si="50"/>
        <v>0</v>
      </c>
      <c r="O113" s="78">
        <f t="shared" ref="O113:O116" si="88">IF(N113="",O112,N113+O112)</f>
        <v>0</v>
      </c>
      <c r="Q113" s="36"/>
      <c r="R113" s="35"/>
      <c r="S113" s="35"/>
    </row>
    <row r="114" spans="1:30" x14ac:dyDescent="0.25">
      <c r="A114" s="97"/>
      <c r="B114" s="98"/>
      <c r="C114" s="99"/>
      <c r="D114" s="10">
        <v>3</v>
      </c>
      <c r="E114" s="5"/>
      <c r="F114" t="str">
        <f>IF($E114="","",IF(ISNA(VLOOKUP($E114,DD!$A$2:$C$150,2,0)),"NO SUCH DIVE",VLOOKUP($E114,DD!$A$2:$C$150,2,0)))</f>
        <v/>
      </c>
      <c r="G114" s="10" t="str">
        <f>IF($E114="","",IF(ISNA(VLOOKUP($E114,DD!$A$2:$C$150,3,0)),"",VLOOKUP($E114,DD!$A$2:$C$150,3,0)))</f>
        <v/>
      </c>
      <c r="H114" s="8"/>
      <c r="I114" s="8"/>
      <c r="J114" s="8"/>
      <c r="K114" s="8"/>
      <c r="L114" s="8"/>
      <c r="M114" s="5"/>
      <c r="N114" s="78">
        <f t="shared" si="50"/>
        <v>0</v>
      </c>
      <c r="O114" s="78">
        <f t="shared" si="88"/>
        <v>0</v>
      </c>
      <c r="Q114" s="35"/>
      <c r="R114" s="35"/>
      <c r="S114" s="35"/>
    </row>
    <row r="115" spans="1:30" ht="15.75" thickBot="1" x14ac:dyDescent="0.3">
      <c r="A115" s="97"/>
      <c r="B115" s="98"/>
      <c r="C115" s="99"/>
      <c r="D115" s="10">
        <v>4</v>
      </c>
      <c r="E115" s="5"/>
      <c r="F115" t="str">
        <f>IF($E115="","",IF(ISNA(VLOOKUP($E115,DD!$A$2:$C$150,2,0)),"NO SUCH DIVE",VLOOKUP($E115,DD!$A$2:$C$150,2,0)))</f>
        <v/>
      </c>
      <c r="G115" s="10" t="str">
        <f>IF($E115="","",IF(ISNA(VLOOKUP($E115,DD!$A$2:$C$150,3,0)),"",VLOOKUP($E115,DD!$A$2:$C$150,3,0)))</f>
        <v/>
      </c>
      <c r="H115" s="8"/>
      <c r="I115" s="8"/>
      <c r="J115" s="8"/>
      <c r="K115" s="8"/>
      <c r="L115" s="8"/>
      <c r="M115" s="5"/>
      <c r="N115" s="78">
        <f t="shared" si="50"/>
        <v>0</v>
      </c>
      <c r="O115" s="78">
        <f t="shared" si="88"/>
        <v>0</v>
      </c>
      <c r="Q115" s="35"/>
      <c r="R115" s="35"/>
      <c r="S115" s="35"/>
    </row>
    <row r="116" spans="1:30" ht="15.75" thickBot="1" x14ac:dyDescent="0.3">
      <c r="A116" s="97"/>
      <c r="B116" s="98"/>
      <c r="C116" s="99"/>
      <c r="D116" s="10">
        <v>5</v>
      </c>
      <c r="E116" s="5"/>
      <c r="F116" t="str">
        <f>IF($E116="","",IF(ISNA(VLOOKUP($E116,DD!$A$2:$C$150,2,0)),"NO SUCH DIVE",VLOOKUP($E116,DD!$A$2:$C$150,2,0)))</f>
        <v/>
      </c>
      <c r="G116" s="10" t="str">
        <f>IF($E116="","",IF(ISNA(VLOOKUP($E116,DD!$A$2:$C$150,3,0)),"",VLOOKUP($E116,DD!$A$2:$C$150,3,0)))</f>
        <v/>
      </c>
      <c r="H116" s="8"/>
      <c r="I116" s="8"/>
      <c r="J116" s="8"/>
      <c r="K116" s="8"/>
      <c r="L116" s="8"/>
      <c r="M116" s="5"/>
      <c r="N116" s="78">
        <f t="shared" si="50"/>
        <v>0</v>
      </c>
      <c r="O116" s="79">
        <f t="shared" si="88"/>
        <v>0</v>
      </c>
      <c r="Q116" s="35">
        <f t="shared" ref="Q116" si="89">IF(O116&lt;&gt;"",O116+A112/10000,0)</f>
        <v>2.3E-3</v>
      </c>
      <c r="R116" s="35">
        <f t="shared" ref="R116:S116" si="90">B112</f>
        <v>0</v>
      </c>
      <c r="S116" s="35">
        <f t="shared" si="90"/>
        <v>0</v>
      </c>
    </row>
    <row r="117" spans="1:30" x14ac:dyDescent="0.25">
      <c r="A117" s="94">
        <v>24</v>
      </c>
      <c r="B117" s="95"/>
      <c r="C117" s="96"/>
      <c r="D117" s="18">
        <v>1</v>
      </c>
      <c r="E117" s="19"/>
      <c r="F117" s="20" t="str">
        <f>IF($E117="","",IF(ISNA(VLOOKUP($E117,DD!$A$2:$C$150,2,0)),"NO SUCH DIVE",VLOOKUP($E117,DD!$A$2:$C$150,2,0)))</f>
        <v/>
      </c>
      <c r="G117" s="18" t="str">
        <f>IF($E117="","",IF(ISNA(VLOOKUP($E117,DD!$A$2:$C$150,3,0)),"",VLOOKUP($E117,DD!$A$2:$C$150,3,0)))</f>
        <v/>
      </c>
      <c r="H117" s="21"/>
      <c r="I117" s="21"/>
      <c r="J117" s="21"/>
      <c r="K117" s="21"/>
      <c r="L117" s="21"/>
      <c r="M117" s="19"/>
      <c r="N117" s="80">
        <f t="shared" si="50"/>
        <v>0</v>
      </c>
      <c r="O117" s="80">
        <f t="shared" ref="O117" si="91">IF(N117="","",N117)</f>
        <v>0</v>
      </c>
      <c r="Q117" s="36"/>
      <c r="R117" s="35"/>
      <c r="S117" s="35"/>
    </row>
    <row r="118" spans="1:30" x14ac:dyDescent="0.25">
      <c r="A118" s="94"/>
      <c r="B118" s="95"/>
      <c r="C118" s="96"/>
      <c r="D118" s="18">
        <v>2</v>
      </c>
      <c r="E118" s="19"/>
      <c r="F118" s="20" t="str">
        <f>IF($E118="","",IF(ISNA(VLOOKUP($E118,DD!$A$2:$C$150,2,0)),"NO SUCH DIVE",VLOOKUP($E118,DD!$A$2:$C$150,2,0)))</f>
        <v/>
      </c>
      <c r="G118" s="18" t="str">
        <f>IF($E118="","",IF(ISNA(VLOOKUP($E118,DD!$A$2:$C$150,3,0)),"",VLOOKUP($E118,DD!$A$2:$C$150,3,0)))</f>
        <v/>
      </c>
      <c r="H118" s="21"/>
      <c r="I118" s="21"/>
      <c r="J118" s="21"/>
      <c r="K118" s="21"/>
      <c r="L118" s="21"/>
      <c r="M118" s="19"/>
      <c r="N118" s="80">
        <f t="shared" si="50"/>
        <v>0</v>
      </c>
      <c r="O118" s="80">
        <f t="shared" ref="O118:O121" si="92">IF(N118="",O117,N118+O117)</f>
        <v>0</v>
      </c>
      <c r="Q118" s="36"/>
      <c r="R118" s="35"/>
      <c r="S118" s="35"/>
    </row>
    <row r="119" spans="1:30" x14ac:dyDescent="0.25">
      <c r="A119" s="94"/>
      <c r="B119" s="95"/>
      <c r="C119" s="96"/>
      <c r="D119" s="18">
        <v>3</v>
      </c>
      <c r="E119" s="19"/>
      <c r="F119" s="20" t="str">
        <f>IF($E119="","",IF(ISNA(VLOOKUP($E119,DD!$A$2:$C$150,2,0)),"NO SUCH DIVE",VLOOKUP($E119,DD!$A$2:$C$150,2,0)))</f>
        <v/>
      </c>
      <c r="G119" s="18" t="str">
        <f>IF($E119="","",IF(ISNA(VLOOKUP($E119,DD!$A$2:$C$150,3,0)),"",VLOOKUP($E119,DD!$A$2:$C$150,3,0)))</f>
        <v/>
      </c>
      <c r="H119" s="21"/>
      <c r="I119" s="21"/>
      <c r="J119" s="21"/>
      <c r="K119" s="21"/>
      <c r="L119" s="21"/>
      <c r="M119" s="19"/>
      <c r="N119" s="80">
        <f t="shared" si="50"/>
        <v>0</v>
      </c>
      <c r="O119" s="80">
        <f t="shared" si="92"/>
        <v>0</v>
      </c>
      <c r="Q119" s="35"/>
      <c r="R119" s="35"/>
      <c r="S119" s="35"/>
    </row>
    <row r="120" spans="1:30" ht="15.75" thickBot="1" x14ac:dyDescent="0.3">
      <c r="A120" s="94"/>
      <c r="B120" s="95"/>
      <c r="C120" s="96"/>
      <c r="D120" s="18">
        <v>4</v>
      </c>
      <c r="E120" s="19"/>
      <c r="F120" s="20" t="str">
        <f>IF($E120="","",IF(ISNA(VLOOKUP($E120,DD!$A$2:$C$150,2,0)),"NO SUCH DIVE",VLOOKUP($E120,DD!$A$2:$C$150,2,0)))</f>
        <v/>
      </c>
      <c r="G120" s="18" t="str">
        <f>IF($E120="","",IF(ISNA(VLOOKUP($E120,DD!$A$2:$C$150,3,0)),"",VLOOKUP($E120,DD!$A$2:$C$150,3,0)))</f>
        <v/>
      </c>
      <c r="H120" s="21"/>
      <c r="I120" s="21"/>
      <c r="J120" s="21"/>
      <c r="K120" s="21"/>
      <c r="L120" s="21"/>
      <c r="M120" s="19"/>
      <c r="N120" s="80">
        <f t="shared" si="50"/>
        <v>0</v>
      </c>
      <c r="O120" s="80">
        <f t="shared" si="92"/>
        <v>0</v>
      </c>
      <c r="Q120" s="35"/>
      <c r="R120" s="35"/>
      <c r="S120" s="35"/>
    </row>
    <row r="121" spans="1:30" ht="15.75" thickBot="1" x14ac:dyDescent="0.3">
      <c r="A121" s="94"/>
      <c r="B121" s="95"/>
      <c r="C121" s="96"/>
      <c r="D121" s="18">
        <v>5</v>
      </c>
      <c r="E121" s="19"/>
      <c r="F121" s="20" t="str">
        <f>IF($E121="","",IF(ISNA(VLOOKUP($E121,DD!$A$2:$C$150,2,0)),"NO SUCH DIVE",VLOOKUP($E121,DD!$A$2:$C$150,2,0)))</f>
        <v/>
      </c>
      <c r="G121" s="18" t="str">
        <f>IF($E121="","",IF(ISNA(VLOOKUP($E121,DD!$A$2:$C$150,3,0)),"",VLOOKUP($E121,DD!$A$2:$C$150,3,0)))</f>
        <v/>
      </c>
      <c r="H121" s="21"/>
      <c r="I121" s="21"/>
      <c r="J121" s="21"/>
      <c r="K121" s="21"/>
      <c r="L121" s="21"/>
      <c r="M121" s="19"/>
      <c r="N121" s="80">
        <f t="shared" si="50"/>
        <v>0</v>
      </c>
      <c r="O121" s="81">
        <f t="shared" si="92"/>
        <v>0</v>
      </c>
      <c r="Q121" s="35">
        <f t="shared" ref="Q121" si="93">IF(O121&lt;&gt;"",O121+A117/10000,0)</f>
        <v>2.3999999999999998E-3</v>
      </c>
      <c r="R121" s="35">
        <f t="shared" ref="R121:S121" si="94">B117</f>
        <v>0</v>
      </c>
      <c r="S121" s="35">
        <f t="shared" si="94"/>
        <v>0</v>
      </c>
    </row>
    <row r="122" spans="1:30" ht="15.75" thickBot="1" x14ac:dyDescent="0.3">
      <c r="Q122" s="36">
        <v>0</v>
      </c>
      <c r="R122" s="36"/>
      <c r="S122" s="36"/>
    </row>
    <row r="123" spans="1:30" ht="30" x14ac:dyDescent="0.25">
      <c r="C123" s="11" t="s">
        <v>219</v>
      </c>
      <c r="D123" s="28" t="s">
        <v>218</v>
      </c>
      <c r="E123" s="12" t="s">
        <v>217</v>
      </c>
      <c r="F123" s="12" t="s">
        <v>186</v>
      </c>
      <c r="G123" s="12" t="s">
        <v>215</v>
      </c>
      <c r="H123" s="12" t="s">
        <v>241</v>
      </c>
      <c r="I123" s="13" t="s">
        <v>224</v>
      </c>
      <c r="Q123" s="60" t="s">
        <v>227</v>
      </c>
      <c r="R123" s="60" t="s">
        <v>228</v>
      </c>
      <c r="S123" s="60" t="s">
        <v>229</v>
      </c>
      <c r="T123" s="60" t="s">
        <v>230</v>
      </c>
      <c r="U123" s="60" t="s">
        <v>231</v>
      </c>
      <c r="V123" s="60" t="s">
        <v>232</v>
      </c>
      <c r="W123" s="60" t="s">
        <v>233</v>
      </c>
      <c r="X123" s="60" t="s">
        <v>234</v>
      </c>
      <c r="Y123" s="60" t="s">
        <v>235</v>
      </c>
      <c r="Z123" s="60" t="s">
        <v>236</v>
      </c>
      <c r="AA123" s="60" t="s">
        <v>226</v>
      </c>
      <c r="AB123" s="60" t="s">
        <v>237</v>
      </c>
      <c r="AC123" s="60" t="s">
        <v>238</v>
      </c>
      <c r="AD123" s="60" t="s">
        <v>245</v>
      </c>
    </row>
    <row r="124" spans="1:30" x14ac:dyDescent="0.25">
      <c r="C124" s="14">
        <f>IF(E124&lt;1,0,1)</f>
        <v>0</v>
      </c>
      <c r="D124" s="15" t="str">
        <f>IF(OR(C124&lt;1,H124&lt;&gt;"",COUNTIF(P$124:P124,P124)&gt;3),"",VLOOKUP(C124-COUNTA(H$124:H124),DD!$F$1:$G$13,2))</f>
        <v/>
      </c>
      <c r="E124" s="84">
        <f>IF(LARGE($Q$2:$Q$122,ROW()-123)&lt;1,0,LARGE($Q$2:$Q$122,ROW()-123))</f>
        <v>0</v>
      </c>
      <c r="F124" s="16">
        <f>VLOOKUP(E124,$Q$2:$S$122,2,FALSE)</f>
        <v>0</v>
      </c>
      <c r="G124" s="15">
        <f>VLOOKUP(E124,$Q$2:$S$122,3,FALSE)</f>
        <v>0</v>
      </c>
      <c r="H124" s="29"/>
      <c r="I124" s="17" t="str">
        <f t="shared" ref="I124:I147" si="95">IF(AND(OR(C124=C123,C124=C125),C124&lt;&gt;0),"TIE","")</f>
        <v/>
      </c>
      <c r="P124" s="16" t="str">
        <f>G124&amp;H124</f>
        <v>0</v>
      </c>
      <c r="Q124" s="61" t="str">
        <f t="shared" ref="Q124:AD124" si="96">IF($G124=Q$123,$D124,"")</f>
        <v/>
      </c>
      <c r="R124" s="61" t="str">
        <f t="shared" si="96"/>
        <v/>
      </c>
      <c r="S124" s="61" t="str">
        <f t="shared" si="96"/>
        <v/>
      </c>
      <c r="T124" s="61" t="str">
        <f t="shared" si="96"/>
        <v/>
      </c>
      <c r="U124" s="61" t="str">
        <f t="shared" si="96"/>
        <v/>
      </c>
      <c r="V124" s="61" t="str">
        <f t="shared" si="96"/>
        <v/>
      </c>
      <c r="W124" s="61" t="str">
        <f t="shared" si="96"/>
        <v/>
      </c>
      <c r="X124" s="61" t="str">
        <f t="shared" si="96"/>
        <v/>
      </c>
      <c r="Y124" s="61" t="str">
        <f t="shared" si="96"/>
        <v/>
      </c>
      <c r="Z124" s="61" t="str">
        <f t="shared" si="96"/>
        <v/>
      </c>
      <c r="AA124" s="61" t="str">
        <f t="shared" si="96"/>
        <v/>
      </c>
      <c r="AB124" s="61" t="str">
        <f t="shared" si="96"/>
        <v/>
      </c>
      <c r="AC124" s="61" t="str">
        <f t="shared" si="96"/>
        <v/>
      </c>
      <c r="AD124" s="61" t="str">
        <f t="shared" si="96"/>
        <v/>
      </c>
    </row>
    <row r="125" spans="1:30" x14ac:dyDescent="0.25">
      <c r="C125" s="14">
        <f>IF(E125&lt;1,0,IF(INT(E125*100)=INT(E124*100),C124,ROW()-123))</f>
        <v>0</v>
      </c>
      <c r="D125" s="15" t="str">
        <f>IF(OR(C125&lt;1,H125&lt;&gt;"",COUNTIF(P$124:P125,P125)&gt;3),"",VLOOKUP(C125-COUNTA(H$124:H125),DD!$F$1:$G$13,2))</f>
        <v/>
      </c>
      <c r="E125" s="84">
        <f t="shared" ref="E125:E147" si="97">IF(LARGE($Q$2:$Q$122,ROW()-123)&lt;1,0,LARGE($Q$2:$Q$122,ROW()-123))</f>
        <v>0</v>
      </c>
      <c r="F125" s="16">
        <f t="shared" ref="F125:F147" si="98">VLOOKUP(E125,$Q$2:$S$122,2,FALSE)</f>
        <v>0</v>
      </c>
      <c r="G125" s="15">
        <f t="shared" ref="G125:G147" si="99">VLOOKUP(E125,$Q$2:$S$122,3,FALSE)</f>
        <v>0</v>
      </c>
      <c r="H125" s="29"/>
      <c r="I125" s="17" t="str">
        <f t="shared" si="95"/>
        <v/>
      </c>
      <c r="P125" s="16" t="str">
        <f t="shared" ref="P125:P147" si="100">G125&amp;H125</f>
        <v>0</v>
      </c>
      <c r="Q125" s="61" t="str">
        <f t="shared" ref="Q125:AD143" si="101">IF($G125=Q$123,$D125,"")</f>
        <v/>
      </c>
      <c r="R125" s="61" t="str">
        <f t="shared" si="101"/>
        <v/>
      </c>
      <c r="S125" s="61" t="str">
        <f t="shared" si="101"/>
        <v/>
      </c>
      <c r="T125" s="61" t="str">
        <f t="shared" si="101"/>
        <v/>
      </c>
      <c r="U125" s="61" t="str">
        <f t="shared" si="101"/>
        <v/>
      </c>
      <c r="V125" s="61" t="str">
        <f t="shared" si="101"/>
        <v/>
      </c>
      <c r="W125" s="61" t="str">
        <f t="shared" si="101"/>
        <v/>
      </c>
      <c r="X125" s="61" t="str">
        <f t="shared" si="101"/>
        <v/>
      </c>
      <c r="Y125" s="61" t="str">
        <f t="shared" si="101"/>
        <v/>
      </c>
      <c r="Z125" s="61" t="str">
        <f t="shared" si="101"/>
        <v/>
      </c>
      <c r="AA125" s="61" t="str">
        <f t="shared" si="101"/>
        <v/>
      </c>
      <c r="AB125" s="61" t="str">
        <f t="shared" si="101"/>
        <v/>
      </c>
      <c r="AC125" s="61" t="str">
        <f t="shared" si="101"/>
        <v/>
      </c>
      <c r="AD125" s="61" t="str">
        <f t="shared" si="101"/>
        <v/>
      </c>
    </row>
    <row r="126" spans="1:30" x14ac:dyDescent="0.25">
      <c r="C126" s="14">
        <f t="shared" ref="C126:C147" si="102">IF(E126&lt;1,0,IF(INT(E126*100)=INT(E125*100),C125,ROW()-123))</f>
        <v>0</v>
      </c>
      <c r="D126" s="15" t="str">
        <f>IF(OR(C126&lt;1,H126&lt;&gt;"",COUNTIF(P$124:P126,P126)&gt;3),"",VLOOKUP(C126-COUNTA(H$124:H126),DD!$F$1:$G$13,2))</f>
        <v/>
      </c>
      <c r="E126" s="84">
        <f t="shared" si="97"/>
        <v>0</v>
      </c>
      <c r="F126" s="16">
        <f t="shared" si="98"/>
        <v>0</v>
      </c>
      <c r="G126" s="15">
        <f t="shared" si="99"/>
        <v>0</v>
      </c>
      <c r="H126" s="29"/>
      <c r="I126" s="17" t="str">
        <f t="shared" si="95"/>
        <v/>
      </c>
      <c r="P126" s="16" t="str">
        <f t="shared" si="100"/>
        <v>0</v>
      </c>
      <c r="Q126" s="61" t="str">
        <f t="shared" si="101"/>
        <v/>
      </c>
      <c r="R126" s="61" t="str">
        <f t="shared" si="101"/>
        <v/>
      </c>
      <c r="S126" s="61" t="str">
        <f t="shared" si="101"/>
        <v/>
      </c>
      <c r="T126" s="61" t="str">
        <f t="shared" si="101"/>
        <v/>
      </c>
      <c r="U126" s="61" t="str">
        <f t="shared" si="101"/>
        <v/>
      </c>
      <c r="V126" s="61" t="str">
        <f t="shared" si="101"/>
        <v/>
      </c>
      <c r="W126" s="61" t="str">
        <f t="shared" si="101"/>
        <v/>
      </c>
      <c r="X126" s="61" t="str">
        <f t="shared" si="101"/>
        <v/>
      </c>
      <c r="Y126" s="61" t="str">
        <f t="shared" si="101"/>
        <v/>
      </c>
      <c r="Z126" s="61" t="str">
        <f t="shared" si="101"/>
        <v/>
      </c>
      <c r="AA126" s="61" t="str">
        <f t="shared" si="101"/>
        <v/>
      </c>
      <c r="AB126" s="61" t="str">
        <f t="shared" si="101"/>
        <v/>
      </c>
      <c r="AC126" s="61" t="str">
        <f t="shared" si="101"/>
        <v/>
      </c>
      <c r="AD126" s="61" t="str">
        <f t="shared" si="101"/>
        <v/>
      </c>
    </row>
    <row r="127" spans="1:30" x14ac:dyDescent="0.25">
      <c r="C127" s="14">
        <f t="shared" si="102"/>
        <v>0</v>
      </c>
      <c r="D127" s="15" t="str">
        <f>IF(OR(C127&lt;1,H127&lt;&gt;"",COUNTIF(P$124:P127,P127)&gt;3),"",VLOOKUP(C127-COUNTA(H$124:H127),DD!$F$1:$G$13,2))</f>
        <v/>
      </c>
      <c r="E127" s="84">
        <f t="shared" si="97"/>
        <v>0</v>
      </c>
      <c r="F127" s="16">
        <f t="shared" si="98"/>
        <v>0</v>
      </c>
      <c r="G127" s="15">
        <f t="shared" si="99"/>
        <v>0</v>
      </c>
      <c r="H127" s="29"/>
      <c r="I127" s="17" t="str">
        <f t="shared" si="95"/>
        <v/>
      </c>
      <c r="P127" s="16" t="str">
        <f t="shared" si="100"/>
        <v>0</v>
      </c>
      <c r="Q127" s="61" t="str">
        <f t="shared" si="101"/>
        <v/>
      </c>
      <c r="R127" s="61" t="str">
        <f t="shared" si="101"/>
        <v/>
      </c>
      <c r="S127" s="61" t="str">
        <f t="shared" si="101"/>
        <v/>
      </c>
      <c r="T127" s="61" t="str">
        <f t="shared" si="101"/>
        <v/>
      </c>
      <c r="U127" s="61" t="str">
        <f t="shared" si="101"/>
        <v/>
      </c>
      <c r="V127" s="61" t="str">
        <f t="shared" si="101"/>
        <v/>
      </c>
      <c r="W127" s="61" t="str">
        <f t="shared" si="101"/>
        <v/>
      </c>
      <c r="X127" s="61" t="str">
        <f t="shared" si="101"/>
        <v/>
      </c>
      <c r="Y127" s="61" t="str">
        <f t="shared" si="101"/>
        <v/>
      </c>
      <c r="Z127" s="61" t="str">
        <f t="shared" si="101"/>
        <v/>
      </c>
      <c r="AA127" s="61" t="str">
        <f t="shared" si="101"/>
        <v/>
      </c>
      <c r="AB127" s="61" t="str">
        <f t="shared" si="101"/>
        <v/>
      </c>
      <c r="AC127" s="61" t="str">
        <f t="shared" si="101"/>
        <v/>
      </c>
      <c r="AD127" s="61" t="str">
        <f t="shared" si="101"/>
        <v/>
      </c>
    </row>
    <row r="128" spans="1:30" x14ac:dyDescent="0.25">
      <c r="C128" s="14">
        <f t="shared" si="102"/>
        <v>0</v>
      </c>
      <c r="D128" s="15" t="str">
        <f>IF(OR(C128&lt;1,H128&lt;&gt;"",COUNTIF(P$124:P128,P128)&gt;3),"",VLOOKUP(C128-COUNTA(H$124:H128),DD!$F$1:$G$13,2))</f>
        <v/>
      </c>
      <c r="E128" s="84">
        <f t="shared" si="97"/>
        <v>0</v>
      </c>
      <c r="F128" s="16">
        <f t="shared" si="98"/>
        <v>0</v>
      </c>
      <c r="G128" s="15">
        <f t="shared" si="99"/>
        <v>0</v>
      </c>
      <c r="H128" s="29"/>
      <c r="I128" s="17" t="str">
        <f t="shared" si="95"/>
        <v/>
      </c>
      <c r="P128" s="16" t="str">
        <f t="shared" si="100"/>
        <v>0</v>
      </c>
      <c r="Q128" s="61" t="str">
        <f t="shared" si="101"/>
        <v/>
      </c>
      <c r="R128" s="61" t="str">
        <f t="shared" si="101"/>
        <v/>
      </c>
      <c r="S128" s="61" t="str">
        <f t="shared" si="101"/>
        <v/>
      </c>
      <c r="T128" s="61" t="str">
        <f t="shared" si="101"/>
        <v/>
      </c>
      <c r="U128" s="61" t="str">
        <f t="shared" si="101"/>
        <v/>
      </c>
      <c r="V128" s="61" t="str">
        <f t="shared" si="101"/>
        <v/>
      </c>
      <c r="W128" s="61" t="str">
        <f t="shared" si="101"/>
        <v/>
      </c>
      <c r="X128" s="61" t="str">
        <f t="shared" si="101"/>
        <v/>
      </c>
      <c r="Y128" s="61" t="str">
        <f t="shared" si="101"/>
        <v/>
      </c>
      <c r="Z128" s="61" t="str">
        <f t="shared" si="101"/>
        <v/>
      </c>
      <c r="AA128" s="61" t="str">
        <f t="shared" si="101"/>
        <v/>
      </c>
      <c r="AB128" s="61" t="str">
        <f t="shared" si="101"/>
        <v/>
      </c>
      <c r="AC128" s="61" t="str">
        <f t="shared" si="101"/>
        <v/>
      </c>
      <c r="AD128" s="61" t="str">
        <f t="shared" si="101"/>
        <v/>
      </c>
    </row>
    <row r="129" spans="3:30" x14ac:dyDescent="0.25">
      <c r="C129" s="14">
        <f t="shared" si="102"/>
        <v>0</v>
      </c>
      <c r="D129" s="15" t="str">
        <f>IF(OR(C129&lt;1,H129&lt;&gt;"",COUNTIF(P$124:P129,P129)&gt;3),"",VLOOKUP(C129-COUNTA(H$124:H129),DD!$F$1:$G$13,2))</f>
        <v/>
      </c>
      <c r="E129" s="84">
        <f t="shared" si="97"/>
        <v>0</v>
      </c>
      <c r="F129" s="16">
        <f t="shared" si="98"/>
        <v>0</v>
      </c>
      <c r="G129" s="15">
        <f t="shared" si="99"/>
        <v>0</v>
      </c>
      <c r="H129" s="29"/>
      <c r="I129" s="17" t="str">
        <f t="shared" si="95"/>
        <v/>
      </c>
      <c r="P129" s="16" t="str">
        <f t="shared" si="100"/>
        <v>0</v>
      </c>
      <c r="Q129" s="61" t="str">
        <f t="shared" si="101"/>
        <v/>
      </c>
      <c r="R129" s="61" t="str">
        <f t="shared" si="101"/>
        <v/>
      </c>
      <c r="S129" s="61" t="str">
        <f t="shared" si="101"/>
        <v/>
      </c>
      <c r="T129" s="61" t="str">
        <f t="shared" si="101"/>
        <v/>
      </c>
      <c r="U129" s="61" t="str">
        <f t="shared" si="101"/>
        <v/>
      </c>
      <c r="V129" s="61" t="str">
        <f t="shared" si="101"/>
        <v/>
      </c>
      <c r="W129" s="61" t="str">
        <f t="shared" si="101"/>
        <v/>
      </c>
      <c r="X129" s="61" t="str">
        <f t="shared" si="101"/>
        <v/>
      </c>
      <c r="Y129" s="61" t="str">
        <f t="shared" si="101"/>
        <v/>
      </c>
      <c r="Z129" s="61" t="str">
        <f t="shared" si="101"/>
        <v/>
      </c>
      <c r="AA129" s="61" t="str">
        <f t="shared" si="101"/>
        <v/>
      </c>
      <c r="AB129" s="61" t="str">
        <f t="shared" si="101"/>
        <v/>
      </c>
      <c r="AC129" s="61" t="str">
        <f t="shared" si="101"/>
        <v/>
      </c>
      <c r="AD129" s="61" t="str">
        <f t="shared" si="101"/>
        <v/>
      </c>
    </row>
    <row r="130" spans="3:30" x14ac:dyDescent="0.25">
      <c r="C130" s="14">
        <f t="shared" si="102"/>
        <v>0</v>
      </c>
      <c r="D130" s="15" t="str">
        <f>IF(OR(C130&lt;1,H130&lt;&gt;"",COUNTIF(P$124:P130,P130)&gt;3),"",VLOOKUP(C130-COUNTA(H$124:H130),DD!$F$1:$G$13,2))</f>
        <v/>
      </c>
      <c r="E130" s="84">
        <f t="shared" si="97"/>
        <v>0</v>
      </c>
      <c r="F130" s="16">
        <f t="shared" si="98"/>
        <v>0</v>
      </c>
      <c r="G130" s="15">
        <f t="shared" si="99"/>
        <v>0</v>
      </c>
      <c r="H130" s="29"/>
      <c r="I130" s="17" t="str">
        <f t="shared" si="95"/>
        <v/>
      </c>
      <c r="P130" s="16" t="str">
        <f t="shared" si="100"/>
        <v>0</v>
      </c>
      <c r="Q130" s="61" t="str">
        <f t="shared" si="101"/>
        <v/>
      </c>
      <c r="R130" s="61" t="str">
        <f t="shared" si="101"/>
        <v/>
      </c>
      <c r="S130" s="61" t="str">
        <f t="shared" si="101"/>
        <v/>
      </c>
      <c r="T130" s="61" t="str">
        <f t="shared" si="101"/>
        <v/>
      </c>
      <c r="U130" s="61" t="str">
        <f t="shared" si="101"/>
        <v/>
      </c>
      <c r="V130" s="61" t="str">
        <f t="shared" si="101"/>
        <v/>
      </c>
      <c r="W130" s="61" t="str">
        <f t="shared" si="101"/>
        <v/>
      </c>
      <c r="X130" s="61" t="str">
        <f t="shared" si="101"/>
        <v/>
      </c>
      <c r="Y130" s="61" t="str">
        <f t="shared" si="101"/>
        <v/>
      </c>
      <c r="Z130" s="61" t="str">
        <f t="shared" si="101"/>
        <v/>
      </c>
      <c r="AA130" s="61" t="str">
        <f t="shared" si="101"/>
        <v/>
      </c>
      <c r="AB130" s="61" t="str">
        <f t="shared" si="101"/>
        <v/>
      </c>
      <c r="AC130" s="61" t="str">
        <f t="shared" si="101"/>
        <v/>
      </c>
      <c r="AD130" s="61" t="str">
        <f t="shared" si="101"/>
        <v/>
      </c>
    </row>
    <row r="131" spans="3:30" x14ac:dyDescent="0.25">
      <c r="C131" s="14">
        <f t="shared" si="102"/>
        <v>0</v>
      </c>
      <c r="D131" s="15" t="str">
        <f>IF(OR(C131&lt;1,H131&lt;&gt;"",COUNTIF(P$124:P131,P131)&gt;3),"",VLOOKUP(C131-COUNTA(H$124:H131),DD!$F$1:$G$13,2))</f>
        <v/>
      </c>
      <c r="E131" s="84">
        <f t="shared" si="97"/>
        <v>0</v>
      </c>
      <c r="F131" s="16">
        <f t="shared" si="98"/>
        <v>0</v>
      </c>
      <c r="G131" s="15">
        <f t="shared" si="99"/>
        <v>0</v>
      </c>
      <c r="H131" s="29"/>
      <c r="I131" s="17" t="str">
        <f t="shared" si="95"/>
        <v/>
      </c>
      <c r="P131" s="16" t="str">
        <f t="shared" si="100"/>
        <v>0</v>
      </c>
      <c r="Q131" s="61" t="str">
        <f t="shared" si="101"/>
        <v/>
      </c>
      <c r="R131" s="61" t="str">
        <f t="shared" si="101"/>
        <v/>
      </c>
      <c r="S131" s="61" t="str">
        <f t="shared" si="101"/>
        <v/>
      </c>
      <c r="T131" s="61" t="str">
        <f t="shared" si="101"/>
        <v/>
      </c>
      <c r="U131" s="61" t="str">
        <f t="shared" si="101"/>
        <v/>
      </c>
      <c r="V131" s="61" t="str">
        <f t="shared" si="101"/>
        <v/>
      </c>
      <c r="W131" s="61" t="str">
        <f t="shared" si="101"/>
        <v/>
      </c>
      <c r="X131" s="61" t="str">
        <f t="shared" si="101"/>
        <v/>
      </c>
      <c r="Y131" s="61" t="str">
        <f t="shared" si="101"/>
        <v/>
      </c>
      <c r="Z131" s="61" t="str">
        <f t="shared" si="101"/>
        <v/>
      </c>
      <c r="AA131" s="61" t="str">
        <f t="shared" si="101"/>
        <v/>
      </c>
      <c r="AB131" s="61" t="str">
        <f t="shared" si="101"/>
        <v/>
      </c>
      <c r="AC131" s="61" t="str">
        <f t="shared" si="101"/>
        <v/>
      </c>
      <c r="AD131" s="61" t="str">
        <f t="shared" si="101"/>
        <v/>
      </c>
    </row>
    <row r="132" spans="3:30" x14ac:dyDescent="0.25">
      <c r="C132" s="14">
        <f t="shared" si="102"/>
        <v>0</v>
      </c>
      <c r="D132" s="15" t="str">
        <f>IF(OR(C132&lt;1,H132&lt;&gt;"",COUNTIF(P$124:P132,P132)&gt;3),"",VLOOKUP(C132-COUNTA(H$124:H132),DD!$F$1:$G$13,2))</f>
        <v/>
      </c>
      <c r="E132" s="84">
        <f t="shared" si="97"/>
        <v>0</v>
      </c>
      <c r="F132" s="16">
        <f t="shared" si="98"/>
        <v>0</v>
      </c>
      <c r="G132" s="15">
        <f t="shared" si="99"/>
        <v>0</v>
      </c>
      <c r="H132" s="29"/>
      <c r="I132" s="17" t="str">
        <f t="shared" si="95"/>
        <v/>
      </c>
      <c r="P132" s="16" t="str">
        <f t="shared" si="100"/>
        <v>0</v>
      </c>
      <c r="Q132" s="61" t="str">
        <f t="shared" si="101"/>
        <v/>
      </c>
      <c r="R132" s="61" t="str">
        <f t="shared" si="101"/>
        <v/>
      </c>
      <c r="S132" s="61" t="str">
        <f t="shared" si="101"/>
        <v/>
      </c>
      <c r="T132" s="61" t="str">
        <f t="shared" si="101"/>
        <v/>
      </c>
      <c r="U132" s="61" t="str">
        <f t="shared" si="101"/>
        <v/>
      </c>
      <c r="V132" s="61" t="str">
        <f t="shared" si="101"/>
        <v/>
      </c>
      <c r="W132" s="61" t="str">
        <f t="shared" si="101"/>
        <v/>
      </c>
      <c r="X132" s="61" t="str">
        <f t="shared" si="101"/>
        <v/>
      </c>
      <c r="Y132" s="61" t="str">
        <f t="shared" si="101"/>
        <v/>
      </c>
      <c r="Z132" s="61" t="str">
        <f t="shared" si="101"/>
        <v/>
      </c>
      <c r="AA132" s="61" t="str">
        <f t="shared" si="101"/>
        <v/>
      </c>
      <c r="AB132" s="61" t="str">
        <f t="shared" si="101"/>
        <v/>
      </c>
      <c r="AC132" s="61" t="str">
        <f t="shared" si="101"/>
        <v/>
      </c>
      <c r="AD132" s="61" t="str">
        <f t="shared" si="101"/>
        <v/>
      </c>
    </row>
    <row r="133" spans="3:30" x14ac:dyDescent="0.25">
      <c r="C133" s="14">
        <f t="shared" si="102"/>
        <v>0</v>
      </c>
      <c r="D133" s="15" t="str">
        <f>IF(OR(C133&lt;1,H133&lt;&gt;"",COUNTIF(P$124:P133,P133)&gt;3),"",VLOOKUP(C133-COUNTA(H$124:H133),DD!$F$1:$G$13,2))</f>
        <v/>
      </c>
      <c r="E133" s="84">
        <f t="shared" si="97"/>
        <v>0</v>
      </c>
      <c r="F133" s="16">
        <f t="shared" si="98"/>
        <v>0</v>
      </c>
      <c r="G133" s="15">
        <f t="shared" si="99"/>
        <v>0</v>
      </c>
      <c r="H133" s="29"/>
      <c r="I133" s="17" t="str">
        <f t="shared" si="95"/>
        <v/>
      </c>
      <c r="P133" s="16" t="str">
        <f t="shared" si="100"/>
        <v>0</v>
      </c>
      <c r="Q133" s="61" t="str">
        <f t="shared" si="101"/>
        <v/>
      </c>
      <c r="R133" s="61" t="str">
        <f t="shared" si="101"/>
        <v/>
      </c>
      <c r="S133" s="61" t="str">
        <f t="shared" si="101"/>
        <v/>
      </c>
      <c r="T133" s="61" t="str">
        <f t="shared" si="101"/>
        <v/>
      </c>
      <c r="U133" s="61" t="str">
        <f t="shared" si="101"/>
        <v/>
      </c>
      <c r="V133" s="61" t="str">
        <f t="shared" si="101"/>
        <v/>
      </c>
      <c r="W133" s="61" t="str">
        <f t="shared" si="101"/>
        <v/>
      </c>
      <c r="X133" s="61" t="str">
        <f t="shared" si="101"/>
        <v/>
      </c>
      <c r="Y133" s="61" t="str">
        <f t="shared" si="101"/>
        <v/>
      </c>
      <c r="Z133" s="61" t="str">
        <f t="shared" si="101"/>
        <v/>
      </c>
      <c r="AA133" s="61" t="str">
        <f t="shared" si="101"/>
        <v/>
      </c>
      <c r="AB133" s="61" t="str">
        <f t="shared" si="101"/>
        <v/>
      </c>
      <c r="AC133" s="61" t="str">
        <f t="shared" si="101"/>
        <v/>
      </c>
      <c r="AD133" s="61" t="str">
        <f t="shared" si="101"/>
        <v/>
      </c>
    </row>
    <row r="134" spans="3:30" x14ac:dyDescent="0.25">
      <c r="C134" s="14">
        <f t="shared" si="102"/>
        <v>0</v>
      </c>
      <c r="D134" s="15" t="str">
        <f>IF(OR(C134&lt;1,H134&lt;&gt;"",COUNTIF(P$124:P134,P134)&gt;3),"",VLOOKUP(C134-COUNTA(H$124:H134),DD!$F$1:$G$13,2))</f>
        <v/>
      </c>
      <c r="E134" s="84">
        <f t="shared" si="97"/>
        <v>0</v>
      </c>
      <c r="F134" s="16">
        <f t="shared" si="98"/>
        <v>0</v>
      </c>
      <c r="G134" s="15">
        <f t="shared" si="99"/>
        <v>0</v>
      </c>
      <c r="H134" s="29"/>
      <c r="I134" s="17" t="str">
        <f t="shared" si="95"/>
        <v/>
      </c>
      <c r="P134" s="16" t="str">
        <f t="shared" si="100"/>
        <v>0</v>
      </c>
      <c r="Q134" s="61" t="str">
        <f t="shared" si="101"/>
        <v/>
      </c>
      <c r="R134" s="61" t="str">
        <f t="shared" si="101"/>
        <v/>
      </c>
      <c r="S134" s="61" t="str">
        <f t="shared" si="101"/>
        <v/>
      </c>
      <c r="T134" s="61" t="str">
        <f t="shared" si="101"/>
        <v/>
      </c>
      <c r="U134" s="61" t="str">
        <f t="shared" si="101"/>
        <v/>
      </c>
      <c r="V134" s="61" t="str">
        <f t="shared" si="101"/>
        <v/>
      </c>
      <c r="W134" s="61" t="str">
        <f t="shared" si="101"/>
        <v/>
      </c>
      <c r="X134" s="61" t="str">
        <f t="shared" si="101"/>
        <v/>
      </c>
      <c r="Y134" s="61" t="str">
        <f t="shared" si="101"/>
        <v/>
      </c>
      <c r="Z134" s="61" t="str">
        <f t="shared" si="101"/>
        <v/>
      </c>
      <c r="AA134" s="61" t="str">
        <f t="shared" si="101"/>
        <v/>
      </c>
      <c r="AB134" s="61" t="str">
        <f t="shared" si="101"/>
        <v/>
      </c>
      <c r="AC134" s="61" t="str">
        <f t="shared" si="101"/>
        <v/>
      </c>
      <c r="AD134" s="61" t="str">
        <f t="shared" si="101"/>
        <v/>
      </c>
    </row>
    <row r="135" spans="3:30" x14ac:dyDescent="0.25">
      <c r="C135" s="14">
        <f t="shared" si="102"/>
        <v>0</v>
      </c>
      <c r="D135" s="15" t="str">
        <f>IF(OR(C135&lt;1,H135&lt;&gt;"",COUNTIF(P$124:P135,P135)&gt;3),"",VLOOKUP(C135-COUNTA(H$124:H135),DD!$F$1:$G$13,2))</f>
        <v/>
      </c>
      <c r="E135" s="84">
        <f t="shared" si="97"/>
        <v>0</v>
      </c>
      <c r="F135" s="16">
        <f t="shared" si="98"/>
        <v>0</v>
      </c>
      <c r="G135" s="15">
        <f t="shared" si="99"/>
        <v>0</v>
      </c>
      <c r="H135" s="29"/>
      <c r="I135" s="17" t="str">
        <f t="shared" si="95"/>
        <v/>
      </c>
      <c r="P135" s="16" t="str">
        <f t="shared" si="100"/>
        <v>0</v>
      </c>
      <c r="Q135" s="61" t="str">
        <f t="shared" si="101"/>
        <v/>
      </c>
      <c r="R135" s="61" t="str">
        <f t="shared" si="101"/>
        <v/>
      </c>
      <c r="S135" s="61" t="str">
        <f t="shared" si="101"/>
        <v/>
      </c>
      <c r="T135" s="61" t="str">
        <f t="shared" si="101"/>
        <v/>
      </c>
      <c r="U135" s="61" t="str">
        <f t="shared" si="101"/>
        <v/>
      </c>
      <c r="V135" s="61" t="str">
        <f t="shared" si="101"/>
        <v/>
      </c>
      <c r="W135" s="61" t="str">
        <f t="shared" si="101"/>
        <v/>
      </c>
      <c r="X135" s="61" t="str">
        <f t="shared" si="101"/>
        <v/>
      </c>
      <c r="Y135" s="61" t="str">
        <f t="shared" si="101"/>
        <v/>
      </c>
      <c r="Z135" s="61" t="str">
        <f t="shared" si="101"/>
        <v/>
      </c>
      <c r="AA135" s="61" t="str">
        <f t="shared" si="101"/>
        <v/>
      </c>
      <c r="AB135" s="61" t="str">
        <f t="shared" si="101"/>
        <v/>
      </c>
      <c r="AC135" s="61" t="str">
        <f t="shared" si="101"/>
        <v/>
      </c>
      <c r="AD135" s="61" t="str">
        <f t="shared" si="101"/>
        <v/>
      </c>
    </row>
    <row r="136" spans="3:30" x14ac:dyDescent="0.25">
      <c r="C136" s="14">
        <f t="shared" si="102"/>
        <v>0</v>
      </c>
      <c r="D136" s="15" t="str">
        <f>IF(OR(C136&lt;1,H136&lt;&gt;"",COUNTIF(P$124:P136,P136)&gt;3),"",VLOOKUP(C136-COUNTA(H$124:H136),DD!$F$1:$G$13,2))</f>
        <v/>
      </c>
      <c r="E136" s="84">
        <f t="shared" si="97"/>
        <v>0</v>
      </c>
      <c r="F136" s="16">
        <f t="shared" si="98"/>
        <v>0</v>
      </c>
      <c r="G136" s="15">
        <f t="shared" si="99"/>
        <v>0</v>
      </c>
      <c r="H136" s="29"/>
      <c r="I136" s="17" t="str">
        <f t="shared" si="95"/>
        <v/>
      </c>
      <c r="P136" s="16" t="str">
        <f t="shared" si="100"/>
        <v>0</v>
      </c>
      <c r="Q136" s="61" t="str">
        <f t="shared" si="101"/>
        <v/>
      </c>
      <c r="R136" s="61" t="str">
        <f t="shared" si="101"/>
        <v/>
      </c>
      <c r="S136" s="61" t="str">
        <f t="shared" si="101"/>
        <v/>
      </c>
      <c r="T136" s="61" t="str">
        <f t="shared" si="101"/>
        <v/>
      </c>
      <c r="U136" s="61" t="str">
        <f t="shared" si="101"/>
        <v/>
      </c>
      <c r="V136" s="61" t="str">
        <f t="shared" si="101"/>
        <v/>
      </c>
      <c r="W136" s="61" t="str">
        <f t="shared" si="101"/>
        <v/>
      </c>
      <c r="X136" s="61" t="str">
        <f t="shared" si="101"/>
        <v/>
      </c>
      <c r="Y136" s="61" t="str">
        <f t="shared" si="101"/>
        <v/>
      </c>
      <c r="Z136" s="61" t="str">
        <f t="shared" si="101"/>
        <v/>
      </c>
      <c r="AA136" s="61" t="str">
        <f t="shared" si="101"/>
        <v/>
      </c>
      <c r="AB136" s="61" t="str">
        <f t="shared" si="101"/>
        <v/>
      </c>
      <c r="AC136" s="61" t="str">
        <f t="shared" si="101"/>
        <v/>
      </c>
      <c r="AD136" s="61" t="str">
        <f t="shared" si="101"/>
        <v/>
      </c>
    </row>
    <row r="137" spans="3:30" x14ac:dyDescent="0.25">
      <c r="C137" s="14">
        <f t="shared" si="102"/>
        <v>0</v>
      </c>
      <c r="D137" s="15" t="str">
        <f>IF(OR(C137&lt;1,H137&lt;&gt;"",COUNTIF(P$124:P137,P137)&gt;3),"",VLOOKUP(C137-COUNTA(H$124:H137),DD!$F$1:$G$13,2))</f>
        <v/>
      </c>
      <c r="E137" s="84">
        <f t="shared" si="97"/>
        <v>0</v>
      </c>
      <c r="F137" s="16">
        <f t="shared" si="98"/>
        <v>0</v>
      </c>
      <c r="G137" s="15">
        <f t="shared" si="99"/>
        <v>0</v>
      </c>
      <c r="H137" s="29"/>
      <c r="I137" s="17" t="str">
        <f t="shared" si="95"/>
        <v/>
      </c>
      <c r="P137" s="16" t="str">
        <f t="shared" si="100"/>
        <v>0</v>
      </c>
      <c r="Q137" s="61" t="str">
        <f t="shared" si="101"/>
        <v/>
      </c>
      <c r="R137" s="61" t="str">
        <f t="shared" si="101"/>
        <v/>
      </c>
      <c r="S137" s="61" t="str">
        <f t="shared" si="101"/>
        <v/>
      </c>
      <c r="T137" s="61" t="str">
        <f t="shared" si="101"/>
        <v/>
      </c>
      <c r="U137" s="61" t="str">
        <f t="shared" si="101"/>
        <v/>
      </c>
      <c r="V137" s="61" t="str">
        <f t="shared" si="101"/>
        <v/>
      </c>
      <c r="W137" s="61" t="str">
        <f t="shared" si="101"/>
        <v/>
      </c>
      <c r="X137" s="61" t="str">
        <f t="shared" si="101"/>
        <v/>
      </c>
      <c r="Y137" s="61" t="str">
        <f t="shared" si="101"/>
        <v/>
      </c>
      <c r="Z137" s="61" t="str">
        <f t="shared" si="101"/>
        <v/>
      </c>
      <c r="AA137" s="61" t="str">
        <f t="shared" si="101"/>
        <v/>
      </c>
      <c r="AB137" s="61" t="str">
        <f t="shared" si="101"/>
        <v/>
      </c>
      <c r="AC137" s="61" t="str">
        <f t="shared" si="101"/>
        <v/>
      </c>
      <c r="AD137" s="61" t="str">
        <f t="shared" si="101"/>
        <v/>
      </c>
    </row>
    <row r="138" spans="3:30" x14ac:dyDescent="0.25">
      <c r="C138" s="14">
        <f t="shared" si="102"/>
        <v>0</v>
      </c>
      <c r="D138" s="15" t="str">
        <f>IF(OR(C138&lt;1,H138&lt;&gt;"",COUNTIF(P$124:P138,P138)&gt;3),"",VLOOKUP(C138-COUNTA(H$124:H138),DD!$F$1:$G$13,2))</f>
        <v/>
      </c>
      <c r="E138" s="84">
        <f t="shared" si="97"/>
        <v>0</v>
      </c>
      <c r="F138" s="16">
        <f t="shared" si="98"/>
        <v>0</v>
      </c>
      <c r="G138" s="15">
        <f t="shared" si="99"/>
        <v>0</v>
      </c>
      <c r="H138" s="29"/>
      <c r="I138" s="17" t="str">
        <f t="shared" si="95"/>
        <v/>
      </c>
      <c r="P138" s="16" t="str">
        <f t="shared" si="100"/>
        <v>0</v>
      </c>
      <c r="Q138" s="61" t="str">
        <f t="shared" si="101"/>
        <v/>
      </c>
      <c r="R138" s="61" t="str">
        <f t="shared" si="101"/>
        <v/>
      </c>
      <c r="S138" s="61" t="str">
        <f t="shared" si="101"/>
        <v/>
      </c>
      <c r="T138" s="61" t="str">
        <f t="shared" si="101"/>
        <v/>
      </c>
      <c r="U138" s="61" t="str">
        <f t="shared" si="101"/>
        <v/>
      </c>
      <c r="V138" s="61" t="str">
        <f t="shared" si="101"/>
        <v/>
      </c>
      <c r="W138" s="61" t="str">
        <f t="shared" si="101"/>
        <v/>
      </c>
      <c r="X138" s="61" t="str">
        <f t="shared" si="101"/>
        <v/>
      </c>
      <c r="Y138" s="61" t="str">
        <f t="shared" si="101"/>
        <v/>
      </c>
      <c r="Z138" s="61" t="str">
        <f t="shared" si="101"/>
        <v/>
      </c>
      <c r="AA138" s="61" t="str">
        <f t="shared" si="101"/>
        <v/>
      </c>
      <c r="AB138" s="61" t="str">
        <f t="shared" si="101"/>
        <v/>
      </c>
      <c r="AC138" s="61" t="str">
        <f t="shared" si="101"/>
        <v/>
      </c>
      <c r="AD138" s="61" t="str">
        <f t="shared" si="101"/>
        <v/>
      </c>
    </row>
    <row r="139" spans="3:30" x14ac:dyDescent="0.25">
      <c r="C139" s="14">
        <f t="shared" si="102"/>
        <v>0</v>
      </c>
      <c r="D139" s="15" t="str">
        <f>IF(OR(C139&lt;1,H139&lt;&gt;"",COUNTIF(P$124:P139,P139)&gt;3),"",VLOOKUP(C139-COUNTA(H$124:H139),DD!$F$1:$G$13,2))</f>
        <v/>
      </c>
      <c r="E139" s="84">
        <f t="shared" si="97"/>
        <v>0</v>
      </c>
      <c r="F139" s="16">
        <f t="shared" si="98"/>
        <v>0</v>
      </c>
      <c r="G139" s="15">
        <f t="shared" si="99"/>
        <v>0</v>
      </c>
      <c r="H139" s="29"/>
      <c r="I139" s="17" t="str">
        <f t="shared" si="95"/>
        <v/>
      </c>
      <c r="P139" s="16" t="str">
        <f t="shared" si="100"/>
        <v>0</v>
      </c>
      <c r="Q139" s="61" t="str">
        <f t="shared" si="101"/>
        <v/>
      </c>
      <c r="R139" s="61" t="str">
        <f t="shared" si="101"/>
        <v/>
      </c>
      <c r="S139" s="61" t="str">
        <f t="shared" si="101"/>
        <v/>
      </c>
      <c r="T139" s="61" t="str">
        <f t="shared" si="101"/>
        <v/>
      </c>
      <c r="U139" s="61" t="str">
        <f t="shared" si="101"/>
        <v/>
      </c>
      <c r="V139" s="61" t="str">
        <f t="shared" si="101"/>
        <v/>
      </c>
      <c r="W139" s="61" t="str">
        <f t="shared" si="101"/>
        <v/>
      </c>
      <c r="X139" s="61" t="str">
        <f t="shared" si="101"/>
        <v/>
      </c>
      <c r="Y139" s="61" t="str">
        <f t="shared" si="101"/>
        <v/>
      </c>
      <c r="Z139" s="61" t="str">
        <f t="shared" si="101"/>
        <v/>
      </c>
      <c r="AA139" s="61" t="str">
        <f t="shared" si="101"/>
        <v/>
      </c>
      <c r="AB139" s="61" t="str">
        <f t="shared" si="101"/>
        <v/>
      </c>
      <c r="AC139" s="61" t="str">
        <f t="shared" si="101"/>
        <v/>
      </c>
      <c r="AD139" s="61" t="str">
        <f t="shared" si="101"/>
        <v/>
      </c>
    </row>
    <row r="140" spans="3:30" x14ac:dyDescent="0.25">
      <c r="C140" s="14">
        <f t="shared" si="102"/>
        <v>0</v>
      </c>
      <c r="D140" s="15" t="str">
        <f>IF(OR(C140&lt;1,H140&lt;&gt;"",COUNTIF(P$124:P140,P140)&gt;3),"",VLOOKUP(C140-COUNTA(H$124:H140),DD!$F$1:$G$13,2))</f>
        <v/>
      </c>
      <c r="E140" s="84">
        <f t="shared" si="97"/>
        <v>0</v>
      </c>
      <c r="F140" s="16">
        <f t="shared" si="98"/>
        <v>0</v>
      </c>
      <c r="G140" s="15">
        <f t="shared" si="99"/>
        <v>0</v>
      </c>
      <c r="H140" s="29"/>
      <c r="I140" s="17" t="str">
        <f t="shared" si="95"/>
        <v/>
      </c>
      <c r="P140" s="16" t="str">
        <f t="shared" si="100"/>
        <v>0</v>
      </c>
      <c r="Q140" s="61" t="str">
        <f t="shared" si="101"/>
        <v/>
      </c>
      <c r="R140" s="61" t="str">
        <f t="shared" si="101"/>
        <v/>
      </c>
      <c r="S140" s="61" t="str">
        <f t="shared" si="101"/>
        <v/>
      </c>
      <c r="T140" s="61" t="str">
        <f t="shared" si="101"/>
        <v/>
      </c>
      <c r="U140" s="61" t="str">
        <f t="shared" si="101"/>
        <v/>
      </c>
      <c r="V140" s="61" t="str">
        <f t="shared" si="101"/>
        <v/>
      </c>
      <c r="W140" s="61" t="str">
        <f t="shared" si="101"/>
        <v/>
      </c>
      <c r="X140" s="61" t="str">
        <f t="shared" si="101"/>
        <v/>
      </c>
      <c r="Y140" s="61" t="str">
        <f t="shared" si="101"/>
        <v/>
      </c>
      <c r="Z140" s="61" t="str">
        <f t="shared" si="101"/>
        <v/>
      </c>
      <c r="AA140" s="61" t="str">
        <f t="shared" si="101"/>
        <v/>
      </c>
      <c r="AB140" s="61" t="str">
        <f t="shared" si="101"/>
        <v/>
      </c>
      <c r="AC140" s="61" t="str">
        <f t="shared" si="101"/>
        <v/>
      </c>
      <c r="AD140" s="61" t="str">
        <f t="shared" si="101"/>
        <v/>
      </c>
    </row>
    <row r="141" spans="3:30" x14ac:dyDescent="0.25">
      <c r="C141" s="14">
        <f t="shared" si="102"/>
        <v>0</v>
      </c>
      <c r="D141" s="15" t="str">
        <f>IF(OR(C141&lt;1,H141&lt;&gt;"",COUNTIF(P$124:P141,P141)&gt;3),"",VLOOKUP(C141-COUNTA(H$124:H141),DD!$F$1:$G$13,2))</f>
        <v/>
      </c>
      <c r="E141" s="84">
        <f t="shared" si="97"/>
        <v>0</v>
      </c>
      <c r="F141" s="16">
        <f t="shared" si="98"/>
        <v>0</v>
      </c>
      <c r="G141" s="15">
        <f t="shared" si="99"/>
        <v>0</v>
      </c>
      <c r="H141" s="29"/>
      <c r="I141" s="17" t="str">
        <f t="shared" si="95"/>
        <v/>
      </c>
      <c r="P141" s="16" t="str">
        <f t="shared" si="100"/>
        <v>0</v>
      </c>
      <c r="Q141" s="61" t="str">
        <f t="shared" si="101"/>
        <v/>
      </c>
      <c r="R141" s="61" t="str">
        <f t="shared" si="101"/>
        <v/>
      </c>
      <c r="S141" s="61" t="str">
        <f t="shared" si="101"/>
        <v/>
      </c>
      <c r="T141" s="61" t="str">
        <f t="shared" si="101"/>
        <v/>
      </c>
      <c r="U141" s="61" t="str">
        <f t="shared" si="101"/>
        <v/>
      </c>
      <c r="V141" s="61" t="str">
        <f t="shared" si="101"/>
        <v/>
      </c>
      <c r="W141" s="61" t="str">
        <f t="shared" si="101"/>
        <v/>
      </c>
      <c r="X141" s="61" t="str">
        <f t="shared" si="101"/>
        <v/>
      </c>
      <c r="Y141" s="61" t="str">
        <f t="shared" si="101"/>
        <v/>
      </c>
      <c r="Z141" s="61" t="str">
        <f t="shared" si="101"/>
        <v/>
      </c>
      <c r="AA141" s="61" t="str">
        <f t="shared" si="101"/>
        <v/>
      </c>
      <c r="AB141" s="61" t="str">
        <f t="shared" si="101"/>
        <v/>
      </c>
      <c r="AC141" s="61" t="str">
        <f t="shared" si="101"/>
        <v/>
      </c>
      <c r="AD141" s="61" t="str">
        <f t="shared" si="101"/>
        <v/>
      </c>
    </row>
    <row r="142" spans="3:30" x14ac:dyDescent="0.25">
      <c r="C142" s="14">
        <f t="shared" si="102"/>
        <v>0</v>
      </c>
      <c r="D142" s="15" t="str">
        <f>IF(OR(C142&lt;1,H142&lt;&gt;"",COUNTIF(P$124:P142,P142)&gt;3),"",VLOOKUP(C142-COUNTA(H$124:H142),DD!$F$1:$G$13,2))</f>
        <v/>
      </c>
      <c r="E142" s="84">
        <f t="shared" si="97"/>
        <v>0</v>
      </c>
      <c r="F142" s="16">
        <f t="shared" si="98"/>
        <v>0</v>
      </c>
      <c r="G142" s="15">
        <f t="shared" si="99"/>
        <v>0</v>
      </c>
      <c r="H142" s="29"/>
      <c r="I142" s="17" t="str">
        <f t="shared" si="95"/>
        <v/>
      </c>
      <c r="P142" s="16" t="str">
        <f t="shared" si="100"/>
        <v>0</v>
      </c>
      <c r="Q142" s="61" t="str">
        <f t="shared" si="101"/>
        <v/>
      </c>
      <c r="R142" s="61" t="str">
        <f t="shared" si="101"/>
        <v/>
      </c>
      <c r="S142" s="61" t="str">
        <f t="shared" si="101"/>
        <v/>
      </c>
      <c r="T142" s="61" t="str">
        <f t="shared" si="101"/>
        <v/>
      </c>
      <c r="U142" s="61" t="str">
        <f t="shared" si="101"/>
        <v/>
      </c>
      <c r="V142" s="61" t="str">
        <f t="shared" si="101"/>
        <v/>
      </c>
      <c r="W142" s="61" t="str">
        <f t="shared" si="101"/>
        <v/>
      </c>
      <c r="X142" s="61" t="str">
        <f t="shared" si="101"/>
        <v/>
      </c>
      <c r="Y142" s="61" t="str">
        <f t="shared" si="101"/>
        <v/>
      </c>
      <c r="Z142" s="61" t="str">
        <f t="shared" si="101"/>
        <v/>
      </c>
      <c r="AA142" s="61" t="str">
        <f t="shared" si="101"/>
        <v/>
      </c>
      <c r="AB142" s="61" t="str">
        <f t="shared" si="101"/>
        <v/>
      </c>
      <c r="AC142" s="61" t="str">
        <f t="shared" si="101"/>
        <v/>
      </c>
      <c r="AD142" s="61" t="str">
        <f t="shared" si="101"/>
        <v/>
      </c>
    </row>
    <row r="143" spans="3:30" x14ac:dyDescent="0.25">
      <c r="C143" s="14">
        <f t="shared" si="102"/>
        <v>0</v>
      </c>
      <c r="D143" s="15" t="str">
        <f>IF(OR(C143&lt;1,H143&lt;&gt;"",COUNTIF(P$124:P143,P143)&gt;3),"",VLOOKUP(C143-COUNTA(H$124:H143),DD!$F$1:$G$13,2))</f>
        <v/>
      </c>
      <c r="E143" s="84">
        <f t="shared" si="97"/>
        <v>0</v>
      </c>
      <c r="F143" s="16">
        <f t="shared" si="98"/>
        <v>0</v>
      </c>
      <c r="G143" s="15">
        <f t="shared" si="99"/>
        <v>0</v>
      </c>
      <c r="H143" s="29"/>
      <c r="I143" s="17" t="str">
        <f t="shared" si="95"/>
        <v/>
      </c>
      <c r="P143" s="16" t="str">
        <f t="shared" si="100"/>
        <v>0</v>
      </c>
      <c r="Q143" s="61" t="str">
        <f t="shared" si="101"/>
        <v/>
      </c>
      <c r="R143" s="61" t="str">
        <f t="shared" si="101"/>
        <v/>
      </c>
      <c r="S143" s="61" t="str">
        <f t="shared" si="101"/>
        <v/>
      </c>
      <c r="T143" s="61" t="str">
        <f t="shared" ref="T143:AD147" si="103">IF($G143=T$123,$D143,"")</f>
        <v/>
      </c>
      <c r="U143" s="61" t="str">
        <f t="shared" si="103"/>
        <v/>
      </c>
      <c r="V143" s="61" t="str">
        <f t="shared" si="103"/>
        <v/>
      </c>
      <c r="W143" s="61" t="str">
        <f t="shared" si="103"/>
        <v/>
      </c>
      <c r="X143" s="61" t="str">
        <f t="shared" si="103"/>
        <v/>
      </c>
      <c r="Y143" s="61" t="str">
        <f t="shared" si="103"/>
        <v/>
      </c>
      <c r="Z143" s="61" t="str">
        <f t="shared" si="103"/>
        <v/>
      </c>
      <c r="AA143" s="61" t="str">
        <f t="shared" si="103"/>
        <v/>
      </c>
      <c r="AB143" s="61" t="str">
        <f t="shared" si="103"/>
        <v/>
      </c>
      <c r="AC143" s="61" t="str">
        <f t="shared" si="103"/>
        <v/>
      </c>
      <c r="AD143" s="61" t="str">
        <f t="shared" si="103"/>
        <v/>
      </c>
    </row>
    <row r="144" spans="3:30" x14ac:dyDescent="0.25">
      <c r="C144" s="14">
        <f t="shared" si="102"/>
        <v>0</v>
      </c>
      <c r="D144" s="15" t="str">
        <f>IF(OR(C144&lt;1,H144&lt;&gt;"",COUNTIF(P$124:P144,P144)&gt;3),"",VLOOKUP(C144-COUNTA(H$124:H144),DD!$F$1:$G$13,2))</f>
        <v/>
      </c>
      <c r="E144" s="84">
        <f t="shared" si="97"/>
        <v>0</v>
      </c>
      <c r="F144" s="16">
        <f t="shared" si="98"/>
        <v>0</v>
      </c>
      <c r="G144" s="15">
        <f t="shared" si="99"/>
        <v>0</v>
      </c>
      <c r="H144" s="29"/>
      <c r="I144" s="17" t="str">
        <f t="shared" si="95"/>
        <v/>
      </c>
      <c r="P144" s="16" t="str">
        <f t="shared" si="100"/>
        <v>0</v>
      </c>
      <c r="Q144" s="61" t="str">
        <f t="shared" ref="Q144:S147" si="104">IF($G144=Q$123,$D144,"")</f>
        <v/>
      </c>
      <c r="R144" s="61" t="str">
        <f t="shared" si="104"/>
        <v/>
      </c>
      <c r="S144" s="61" t="str">
        <f t="shared" si="104"/>
        <v/>
      </c>
      <c r="T144" s="61" t="str">
        <f t="shared" si="103"/>
        <v/>
      </c>
      <c r="U144" s="61" t="str">
        <f t="shared" si="103"/>
        <v/>
      </c>
      <c r="V144" s="61" t="str">
        <f t="shared" si="103"/>
        <v/>
      </c>
      <c r="W144" s="61" t="str">
        <f t="shared" si="103"/>
        <v/>
      </c>
      <c r="X144" s="61" t="str">
        <f t="shared" si="103"/>
        <v/>
      </c>
      <c r="Y144" s="61" t="str">
        <f t="shared" si="103"/>
        <v/>
      </c>
      <c r="Z144" s="61" t="str">
        <f t="shared" si="103"/>
        <v/>
      </c>
      <c r="AA144" s="61" t="str">
        <f t="shared" si="103"/>
        <v/>
      </c>
      <c r="AB144" s="61" t="str">
        <f t="shared" si="103"/>
        <v/>
      </c>
      <c r="AC144" s="61" t="str">
        <f t="shared" si="103"/>
        <v/>
      </c>
      <c r="AD144" s="61" t="str">
        <f t="shared" si="103"/>
        <v/>
      </c>
    </row>
    <row r="145" spans="3:30" x14ac:dyDescent="0.25">
      <c r="C145" s="14">
        <f t="shared" si="102"/>
        <v>0</v>
      </c>
      <c r="D145" s="15" t="str">
        <f>IF(OR(C145&lt;1,H145&lt;&gt;"",COUNTIF(P$124:P145,P145)&gt;3),"",VLOOKUP(C145-COUNTA(H$124:H145),DD!$F$1:$G$13,2))</f>
        <v/>
      </c>
      <c r="E145" s="84">
        <f t="shared" si="97"/>
        <v>0</v>
      </c>
      <c r="F145" s="16">
        <f t="shared" si="98"/>
        <v>0</v>
      </c>
      <c r="G145" s="15">
        <f t="shared" si="99"/>
        <v>0</v>
      </c>
      <c r="H145" s="29"/>
      <c r="I145" s="17" t="str">
        <f t="shared" si="95"/>
        <v/>
      </c>
      <c r="P145" s="16" t="str">
        <f t="shared" si="100"/>
        <v>0</v>
      </c>
      <c r="Q145" s="61" t="str">
        <f t="shared" si="104"/>
        <v/>
      </c>
      <c r="R145" s="61" t="str">
        <f t="shared" si="104"/>
        <v/>
      </c>
      <c r="S145" s="61" t="str">
        <f t="shared" si="104"/>
        <v/>
      </c>
      <c r="T145" s="61" t="str">
        <f t="shared" si="103"/>
        <v/>
      </c>
      <c r="U145" s="61" t="str">
        <f t="shared" si="103"/>
        <v/>
      </c>
      <c r="V145" s="61" t="str">
        <f t="shared" si="103"/>
        <v/>
      </c>
      <c r="W145" s="61" t="str">
        <f t="shared" si="103"/>
        <v/>
      </c>
      <c r="X145" s="61" t="str">
        <f t="shared" si="103"/>
        <v/>
      </c>
      <c r="Y145" s="61" t="str">
        <f t="shared" si="103"/>
        <v/>
      </c>
      <c r="Z145" s="61" t="str">
        <f t="shared" si="103"/>
        <v/>
      </c>
      <c r="AA145" s="61" t="str">
        <f t="shared" si="103"/>
        <v/>
      </c>
      <c r="AB145" s="61" t="str">
        <f t="shared" si="103"/>
        <v/>
      </c>
      <c r="AC145" s="61" t="str">
        <f t="shared" si="103"/>
        <v/>
      </c>
      <c r="AD145" s="61" t="str">
        <f t="shared" si="103"/>
        <v/>
      </c>
    </row>
    <row r="146" spans="3:30" x14ac:dyDescent="0.25">
      <c r="C146" s="14">
        <f t="shared" si="102"/>
        <v>0</v>
      </c>
      <c r="D146" s="15" t="str">
        <f>IF(OR(C146&lt;1,H146&lt;&gt;"",COUNTIF(P$124:P146,P146)&gt;3),"",VLOOKUP(C146-COUNTA(H$124:H146),DD!$F$1:$G$13,2))</f>
        <v/>
      </c>
      <c r="E146" s="84">
        <f t="shared" si="97"/>
        <v>0</v>
      </c>
      <c r="F146" s="16">
        <f t="shared" si="98"/>
        <v>0</v>
      </c>
      <c r="G146" s="15">
        <f t="shared" si="99"/>
        <v>0</v>
      </c>
      <c r="H146" s="29"/>
      <c r="I146" s="17" t="str">
        <f t="shared" si="95"/>
        <v/>
      </c>
      <c r="P146" s="16" t="str">
        <f t="shared" si="100"/>
        <v>0</v>
      </c>
      <c r="Q146" s="61" t="str">
        <f t="shared" si="104"/>
        <v/>
      </c>
      <c r="R146" s="61" t="str">
        <f t="shared" si="104"/>
        <v/>
      </c>
      <c r="S146" s="61" t="str">
        <f t="shared" si="104"/>
        <v/>
      </c>
      <c r="T146" s="61" t="str">
        <f t="shared" si="103"/>
        <v/>
      </c>
      <c r="U146" s="61" t="str">
        <f t="shared" si="103"/>
        <v/>
      </c>
      <c r="V146" s="61" t="str">
        <f t="shared" si="103"/>
        <v/>
      </c>
      <c r="W146" s="61" t="str">
        <f t="shared" si="103"/>
        <v/>
      </c>
      <c r="X146" s="61" t="str">
        <f t="shared" si="103"/>
        <v/>
      </c>
      <c r="Y146" s="61" t="str">
        <f t="shared" si="103"/>
        <v/>
      </c>
      <c r="Z146" s="61" t="str">
        <f t="shared" si="103"/>
        <v/>
      </c>
      <c r="AA146" s="61" t="str">
        <f t="shared" si="103"/>
        <v/>
      </c>
      <c r="AB146" s="61" t="str">
        <f t="shared" si="103"/>
        <v/>
      </c>
      <c r="AC146" s="61" t="str">
        <f t="shared" si="103"/>
        <v/>
      </c>
      <c r="AD146" s="61" t="str">
        <f t="shared" si="103"/>
        <v/>
      </c>
    </row>
    <row r="147" spans="3:30" ht="15.75" thickBot="1" x14ac:dyDescent="0.3">
      <c r="C147" s="30">
        <f t="shared" si="102"/>
        <v>0</v>
      </c>
      <c r="D147" s="31" t="str">
        <f>IF(OR(C147&lt;1,H147&lt;&gt;"",COUNTIF(P$124:P147,P147)&gt;3),"",VLOOKUP(C147-COUNTA(H$124:H147),DD!$F$1:$G$13,2))</f>
        <v/>
      </c>
      <c r="E147" s="85">
        <f t="shared" si="97"/>
        <v>0</v>
      </c>
      <c r="F147" s="32">
        <f t="shared" si="98"/>
        <v>0</v>
      </c>
      <c r="G147" s="31">
        <f t="shared" si="99"/>
        <v>0</v>
      </c>
      <c r="H147" s="33"/>
      <c r="I147" s="34" t="str">
        <f t="shared" si="95"/>
        <v/>
      </c>
      <c r="P147" s="16" t="str">
        <f t="shared" si="100"/>
        <v>0</v>
      </c>
      <c r="Q147" s="61" t="str">
        <f t="shared" si="104"/>
        <v/>
      </c>
      <c r="R147" s="61" t="str">
        <f t="shared" si="104"/>
        <v/>
      </c>
      <c r="S147" s="61" t="str">
        <f t="shared" si="104"/>
        <v/>
      </c>
      <c r="T147" s="61" t="str">
        <f t="shared" si="103"/>
        <v/>
      </c>
      <c r="U147" s="61" t="str">
        <f t="shared" si="103"/>
        <v/>
      </c>
      <c r="V147" s="61" t="str">
        <f t="shared" si="103"/>
        <v/>
      </c>
      <c r="W147" s="61" t="str">
        <f t="shared" si="103"/>
        <v/>
      </c>
      <c r="X147" s="61" t="str">
        <f t="shared" si="103"/>
        <v/>
      </c>
      <c r="Y147" s="61" t="str">
        <f t="shared" si="103"/>
        <v/>
      </c>
      <c r="Z147" s="61" t="str">
        <f t="shared" si="103"/>
        <v/>
      </c>
      <c r="AA147" s="61" t="str">
        <f t="shared" si="103"/>
        <v/>
      </c>
      <c r="AB147" s="61" t="str">
        <f t="shared" si="103"/>
        <v/>
      </c>
      <c r="AC147" s="61" t="str">
        <f t="shared" si="103"/>
        <v/>
      </c>
      <c r="AD147" s="61" t="str">
        <f t="shared" si="103"/>
        <v/>
      </c>
    </row>
    <row r="148" spans="3:30" x14ac:dyDescent="0.25">
      <c r="E148" s="62"/>
      <c r="H148" s="5"/>
    </row>
  </sheetData>
  <sheetProtection algorithmName="SHA-512" hashValue="46QTs9rhhrDxakbZUD/ISse9e+opz1NAZMDTvIKGDj4ES2ezTGdA++/p08zFeVHRnmXru9JYMtQ1psvnyfPFKg==" saltValue="N+TJyO1bvbMjOkWpUCy79w==" spinCount="100000" sheet="1" objects="1" scenarios="1"/>
  <mergeCells count="72">
    <mergeCell ref="A27:A31"/>
    <mergeCell ref="B27:B31"/>
    <mergeCell ref="C27:C31"/>
    <mergeCell ref="A22:A26"/>
    <mergeCell ref="B22:B26"/>
    <mergeCell ref="C42:C46"/>
    <mergeCell ref="A37:A41"/>
    <mergeCell ref="B37:B41"/>
    <mergeCell ref="C37:C41"/>
    <mergeCell ref="A32:A36"/>
    <mergeCell ref="B32:B36"/>
    <mergeCell ref="C32:C36"/>
    <mergeCell ref="A42:A46"/>
    <mergeCell ref="B42:B46"/>
    <mergeCell ref="A57:A61"/>
    <mergeCell ref="B57:B61"/>
    <mergeCell ref="C57:C61"/>
    <mergeCell ref="A67:A71"/>
    <mergeCell ref="B67:B71"/>
    <mergeCell ref="B87:B91"/>
    <mergeCell ref="C87:C91"/>
    <mergeCell ref="C67:C71"/>
    <mergeCell ref="A62:A66"/>
    <mergeCell ref="B62:B66"/>
    <mergeCell ref="C62:C66"/>
    <mergeCell ref="A82:A86"/>
    <mergeCell ref="B82:B86"/>
    <mergeCell ref="C82:C86"/>
    <mergeCell ref="A87:A91"/>
    <mergeCell ref="A77:A81"/>
    <mergeCell ref="B77:B81"/>
    <mergeCell ref="C77:C81"/>
    <mergeCell ref="A72:A76"/>
    <mergeCell ref="B72:B76"/>
    <mergeCell ref="C72:C76"/>
    <mergeCell ref="A107:A111"/>
    <mergeCell ref="B107:B111"/>
    <mergeCell ref="C107:C111"/>
    <mergeCell ref="A102:A106"/>
    <mergeCell ref="B102:B106"/>
    <mergeCell ref="C102:C106"/>
    <mergeCell ref="A97:A101"/>
    <mergeCell ref="B97:B101"/>
    <mergeCell ref="C97:C101"/>
    <mergeCell ref="A92:A96"/>
    <mergeCell ref="B92:B96"/>
    <mergeCell ref="C92:C96"/>
    <mergeCell ref="A117:A121"/>
    <mergeCell ref="B117:B121"/>
    <mergeCell ref="C117:C121"/>
    <mergeCell ref="A112:A116"/>
    <mergeCell ref="B112:B116"/>
    <mergeCell ref="C112:C116"/>
    <mergeCell ref="A52:A56"/>
    <mergeCell ref="B52:B56"/>
    <mergeCell ref="C52:C56"/>
    <mergeCell ref="A47:A51"/>
    <mergeCell ref="B47:B51"/>
    <mergeCell ref="C47:C51"/>
    <mergeCell ref="A7:A11"/>
    <mergeCell ref="B7:B11"/>
    <mergeCell ref="C7:C11"/>
    <mergeCell ref="A2:A6"/>
    <mergeCell ref="C22:C26"/>
    <mergeCell ref="A17:A21"/>
    <mergeCell ref="B17:B21"/>
    <mergeCell ref="C17:C21"/>
    <mergeCell ref="A12:A16"/>
    <mergeCell ref="B12:B16"/>
    <mergeCell ref="C12:C16"/>
    <mergeCell ref="B2:B6"/>
    <mergeCell ref="C2:C6"/>
  </mergeCells>
  <conditionalFormatting sqref="E3">
    <cfRule type="expression" dxfId="335" priority="165">
      <formula>IF(E3="",FALSE,IF(LEFT(E3,1)=LEFT(E2,1),TRUE,FALSE))</formula>
    </cfRule>
  </conditionalFormatting>
  <conditionalFormatting sqref="E4">
    <cfRule type="expression" dxfId="334" priority="164">
      <formula>IF(E4="",FALSE,IF(OR(LEFT(E4,1)=LEFT(E3,1),LEFT(E4,1)=LEFT(E2,1)),TRUE,FALSE))</formula>
    </cfRule>
  </conditionalFormatting>
  <conditionalFormatting sqref="E5">
    <cfRule type="expression" dxfId="333" priority="163">
      <formula>IF(E5="",FALSE,IF(OR(LEFT(E5,LEN(E5)-1)=LEFT(E4,LEN(E4)-1),LEFT(E5,LEN(E5)-1)=LEFT(E3,LEN(E3)-1),LEFT(E5,LEN(E5)-1)=LEFT(E2,LEN(E2)-1)),TRUE,FALSE))</formula>
    </cfRule>
  </conditionalFormatting>
  <conditionalFormatting sqref="E6">
    <cfRule type="expression" dxfId="332" priority="162">
      <formula>IF(E6="",FALSE,IF(OR(LEFT(E6,LEN(E6)-1)=LEFT(E5,LEN(E5)-1),LEFT(E6,LEN(E6)-1)=LEFT(E4,LEN(E4)-1),LEFT(E6,LEN(E6)-1)=LEFT(E3,LEN(E3)-1),LEFT(E6,LEN(E6)-1)=LEFT(E2,LEN(E2)-1),LEFT(E6,1)=LEFT(E5,1)),TRUE,FALSE))</formula>
    </cfRule>
  </conditionalFormatting>
  <conditionalFormatting sqref="E8">
    <cfRule type="expression" dxfId="331" priority="99">
      <formula>IF(E8="",FALSE,IF(LEFT(E8,1)=LEFT(E7,1),TRUE,FALSE))</formula>
    </cfRule>
  </conditionalFormatting>
  <conditionalFormatting sqref="E9">
    <cfRule type="expression" dxfId="330" priority="98">
      <formula>IF(E9="",FALSE,IF(OR(LEFT(E9,1)=LEFT(E8,1),LEFT(E9,1)=LEFT(E7,1)),TRUE,FALSE))</formula>
    </cfRule>
  </conditionalFormatting>
  <conditionalFormatting sqref="E10">
    <cfRule type="expression" dxfId="329" priority="97">
      <formula>IF(E10="",FALSE,IF(OR(LEFT(E10,LEN(E10)-1)=LEFT(E9,LEN(E9)-1),LEFT(E10,LEN(E10)-1)=LEFT(E8,LEN(E8)-1),LEFT(E10,LEN(E10)-1)=LEFT(E7,LEN(E7)-1)),TRUE,FALSE))</formula>
    </cfRule>
  </conditionalFormatting>
  <conditionalFormatting sqref="E11">
    <cfRule type="expression" dxfId="328" priority="96">
      <formula>IF(E11="",FALSE,IF(OR(LEFT(E11,LEN(E11)-1)=LEFT(E10,LEN(E10)-1),LEFT(E11,LEN(E11)-1)=LEFT(E9,LEN(E9)-1),LEFT(E11,LEN(E11)-1)=LEFT(E8,LEN(E8)-1),LEFT(E11,LEN(E11)-1)=LEFT(E7,LEN(E7)-1),LEFT(E11,1)=LEFT(E10,1)),TRUE,FALSE))</formula>
    </cfRule>
  </conditionalFormatting>
  <conditionalFormatting sqref="E13">
    <cfRule type="expression" dxfId="327" priority="95">
      <formula>IF(E13="",FALSE,IF(LEFT(E13,1)=LEFT(E12,1),TRUE,FALSE))</formula>
    </cfRule>
  </conditionalFormatting>
  <conditionalFormatting sqref="E14">
    <cfRule type="expression" dxfId="326" priority="94">
      <formula>IF(E14="",FALSE,IF(OR(LEFT(E14,1)=LEFT(E13,1),LEFT(E14,1)=LEFT(E12,1)),TRUE,FALSE))</formula>
    </cfRule>
  </conditionalFormatting>
  <conditionalFormatting sqref="E15">
    <cfRule type="expression" dxfId="325" priority="93">
      <formula>IF(E15="",FALSE,IF(OR(LEFT(E15,LEN(E15)-1)=LEFT(E14,LEN(E14)-1),LEFT(E15,LEN(E15)-1)=LEFT(E13,LEN(E13)-1),LEFT(E15,LEN(E15)-1)=LEFT(E12,LEN(E12)-1)),TRUE,FALSE))</formula>
    </cfRule>
  </conditionalFormatting>
  <conditionalFormatting sqref="E16">
    <cfRule type="expression" dxfId="324" priority="92">
      <formula>IF(E16="",FALSE,IF(OR(LEFT(E16,LEN(E16)-1)=LEFT(E15,LEN(E15)-1),LEFT(E16,LEN(E16)-1)=LEFT(E14,LEN(E14)-1),LEFT(E16,LEN(E16)-1)=LEFT(E13,LEN(E13)-1),LEFT(E16,LEN(E16)-1)=LEFT(E12,LEN(E12)-1),LEFT(E16,1)=LEFT(E15,1)),TRUE,FALSE))</formula>
    </cfRule>
  </conditionalFormatting>
  <conditionalFormatting sqref="E18">
    <cfRule type="expression" dxfId="323" priority="91">
      <formula>IF(E18="",FALSE,IF(LEFT(E18,1)=LEFT(E17,1),TRUE,FALSE))</formula>
    </cfRule>
  </conditionalFormatting>
  <conditionalFormatting sqref="E19">
    <cfRule type="expression" dxfId="322" priority="90">
      <formula>IF(E19="",FALSE,IF(OR(LEFT(E19,1)=LEFT(E18,1),LEFT(E19,1)=LEFT(E17,1)),TRUE,FALSE))</formula>
    </cfRule>
  </conditionalFormatting>
  <conditionalFormatting sqref="E20">
    <cfRule type="expression" dxfId="321" priority="89">
      <formula>IF(E20="",FALSE,IF(OR(LEFT(E20,LEN(E20)-1)=LEFT(E19,LEN(E19)-1),LEFT(E20,LEN(E20)-1)=LEFT(E18,LEN(E18)-1),LEFT(E20,LEN(E20)-1)=LEFT(E17,LEN(E17)-1)),TRUE,FALSE))</formula>
    </cfRule>
  </conditionalFormatting>
  <conditionalFormatting sqref="E21">
    <cfRule type="expression" dxfId="320" priority="88">
      <formula>IF(E21="",FALSE,IF(OR(LEFT(E21,LEN(E21)-1)=LEFT(E20,LEN(E20)-1),LEFT(E21,LEN(E21)-1)=LEFT(E19,LEN(E19)-1),LEFT(E21,LEN(E21)-1)=LEFT(E18,LEN(E18)-1),LEFT(E21,LEN(E21)-1)=LEFT(E17,LEN(E17)-1),LEFT(E21,1)=LEFT(E20,1)),TRUE,FALSE))</formula>
    </cfRule>
  </conditionalFormatting>
  <conditionalFormatting sqref="E23">
    <cfRule type="expression" dxfId="319" priority="87">
      <formula>IF(E23="",FALSE,IF(LEFT(E23,1)=LEFT(E22,1),TRUE,FALSE))</formula>
    </cfRule>
  </conditionalFormatting>
  <conditionalFormatting sqref="E24">
    <cfRule type="expression" dxfId="318" priority="86">
      <formula>IF(E24="",FALSE,IF(OR(LEFT(E24,1)=LEFT(E23,1),LEFT(E24,1)=LEFT(E22,1)),TRUE,FALSE))</formula>
    </cfRule>
  </conditionalFormatting>
  <conditionalFormatting sqref="E25">
    <cfRule type="expression" dxfId="317" priority="85">
      <formula>IF(E25="",FALSE,IF(OR(LEFT(E25,LEN(E25)-1)=LEFT(E24,LEN(E24)-1),LEFT(E25,LEN(E25)-1)=LEFT(E23,LEN(E23)-1),LEFT(E25,LEN(E25)-1)=LEFT(E22,LEN(E22)-1)),TRUE,FALSE))</formula>
    </cfRule>
  </conditionalFormatting>
  <conditionalFormatting sqref="E26">
    <cfRule type="expression" dxfId="316" priority="84">
      <formula>IF(E26="",FALSE,IF(OR(LEFT(E26,LEN(E26)-1)=LEFT(E25,LEN(E25)-1),LEFT(E26,LEN(E26)-1)=LEFT(E24,LEN(E24)-1),LEFT(E26,LEN(E26)-1)=LEFT(E23,LEN(E23)-1),LEFT(E26,LEN(E26)-1)=LEFT(E22,LEN(E22)-1),LEFT(E26,1)=LEFT(E25,1)),TRUE,FALSE))</formula>
    </cfRule>
  </conditionalFormatting>
  <conditionalFormatting sqref="E28">
    <cfRule type="expression" dxfId="315" priority="83">
      <formula>IF(E28="",FALSE,IF(LEFT(E28,1)=LEFT(E27,1),TRUE,FALSE))</formula>
    </cfRule>
  </conditionalFormatting>
  <conditionalFormatting sqref="E29">
    <cfRule type="expression" dxfId="314" priority="82">
      <formula>IF(E29="",FALSE,IF(OR(LEFT(E29,1)=LEFT(E28,1),LEFT(E29,1)=LEFT(E27,1)),TRUE,FALSE))</formula>
    </cfRule>
  </conditionalFormatting>
  <conditionalFormatting sqref="E30">
    <cfRule type="expression" dxfId="313" priority="81">
      <formula>IF(E30="",FALSE,IF(OR(LEFT(E30,LEN(E30)-1)=LEFT(E29,LEN(E29)-1),LEFT(E30,LEN(E30)-1)=LEFT(E28,LEN(E28)-1),LEFT(E30,LEN(E30)-1)=LEFT(E27,LEN(E27)-1)),TRUE,FALSE))</formula>
    </cfRule>
  </conditionalFormatting>
  <conditionalFormatting sqref="E31">
    <cfRule type="expression" dxfId="312" priority="80">
      <formula>IF(E31="",FALSE,IF(OR(LEFT(E31,LEN(E31)-1)=LEFT(E30,LEN(E30)-1),LEFT(E31,LEN(E31)-1)=LEFT(E29,LEN(E29)-1),LEFT(E31,LEN(E31)-1)=LEFT(E28,LEN(E28)-1),LEFT(E31,LEN(E31)-1)=LEFT(E27,LEN(E27)-1),LEFT(E31,1)=LEFT(E30,1)),TRUE,FALSE))</formula>
    </cfRule>
  </conditionalFormatting>
  <conditionalFormatting sqref="E33">
    <cfRule type="expression" dxfId="311" priority="79">
      <formula>IF(E33="",FALSE,IF(LEFT(E33,1)=LEFT(E32,1),TRUE,FALSE))</formula>
    </cfRule>
  </conditionalFormatting>
  <conditionalFormatting sqref="E34">
    <cfRule type="expression" dxfId="310" priority="78">
      <formula>IF(E34="",FALSE,IF(OR(LEFT(E34,1)=LEFT(E33,1),LEFT(E34,1)=LEFT(E32,1)),TRUE,FALSE))</formula>
    </cfRule>
  </conditionalFormatting>
  <conditionalFormatting sqref="E35">
    <cfRule type="expression" dxfId="309" priority="77">
      <formula>IF(E35="",FALSE,IF(OR(LEFT(E35,LEN(E35)-1)=LEFT(E34,LEN(E34)-1),LEFT(E35,LEN(E35)-1)=LEFT(E33,LEN(E33)-1),LEFT(E35,LEN(E35)-1)=LEFT(E32,LEN(E32)-1)),TRUE,FALSE))</formula>
    </cfRule>
  </conditionalFormatting>
  <conditionalFormatting sqref="E36">
    <cfRule type="expression" dxfId="308" priority="76">
      <formula>IF(E36="",FALSE,IF(OR(LEFT(E36,LEN(E36)-1)=LEFT(E35,LEN(E35)-1),LEFT(E36,LEN(E36)-1)=LEFT(E34,LEN(E34)-1),LEFT(E36,LEN(E36)-1)=LEFT(E33,LEN(E33)-1),LEFT(E36,LEN(E36)-1)=LEFT(E32,LEN(E32)-1),LEFT(E36,1)=LEFT(E35,1)),TRUE,FALSE))</formula>
    </cfRule>
  </conditionalFormatting>
  <conditionalFormatting sqref="E38">
    <cfRule type="expression" dxfId="307" priority="75">
      <formula>IF(E38="",FALSE,IF(LEFT(E38,1)=LEFT(E37,1),TRUE,FALSE))</formula>
    </cfRule>
  </conditionalFormatting>
  <conditionalFormatting sqref="E39">
    <cfRule type="expression" dxfId="306" priority="74">
      <formula>IF(E39="",FALSE,IF(OR(LEFT(E39,1)=LEFT(E38,1),LEFT(E39,1)=LEFT(E37,1)),TRUE,FALSE))</formula>
    </cfRule>
  </conditionalFormatting>
  <conditionalFormatting sqref="E40">
    <cfRule type="expression" dxfId="305" priority="73">
      <formula>IF(E40="",FALSE,IF(OR(LEFT(E40,LEN(E40)-1)=LEFT(E39,LEN(E39)-1),LEFT(E40,LEN(E40)-1)=LEFT(E38,LEN(E38)-1),LEFT(E40,LEN(E40)-1)=LEFT(E37,LEN(E37)-1)),TRUE,FALSE))</formula>
    </cfRule>
  </conditionalFormatting>
  <conditionalFormatting sqref="E41">
    <cfRule type="expression" dxfId="304" priority="72">
      <formula>IF(E41="",FALSE,IF(OR(LEFT(E41,LEN(E41)-1)=LEFT(E40,LEN(E40)-1),LEFT(E41,LEN(E41)-1)=LEFT(E39,LEN(E39)-1),LEFT(E41,LEN(E41)-1)=LEFT(E38,LEN(E38)-1),LEFT(E41,LEN(E41)-1)=LEFT(E37,LEN(E37)-1),LEFT(E41,1)=LEFT(E40,1)),TRUE,FALSE))</formula>
    </cfRule>
  </conditionalFormatting>
  <conditionalFormatting sqref="E43">
    <cfRule type="expression" dxfId="303" priority="71">
      <formula>IF(E43="",FALSE,IF(LEFT(E43,1)=LEFT(E42,1),TRUE,FALSE))</formula>
    </cfRule>
  </conditionalFormatting>
  <conditionalFormatting sqref="E44">
    <cfRule type="expression" dxfId="302" priority="70">
      <formula>IF(E44="",FALSE,IF(OR(LEFT(E44,1)=LEFT(E43,1),LEFT(E44,1)=LEFT(E42,1)),TRUE,FALSE))</formula>
    </cfRule>
  </conditionalFormatting>
  <conditionalFormatting sqref="E45">
    <cfRule type="expression" dxfId="301" priority="69">
      <formula>IF(E45="",FALSE,IF(OR(LEFT(E45,LEN(E45)-1)=LEFT(E44,LEN(E44)-1),LEFT(E45,LEN(E45)-1)=LEFT(E43,LEN(E43)-1),LEFT(E45,LEN(E45)-1)=LEFT(E42,LEN(E42)-1)),TRUE,FALSE))</formula>
    </cfRule>
  </conditionalFormatting>
  <conditionalFormatting sqref="E46">
    <cfRule type="expression" dxfId="300" priority="68">
      <formula>IF(E46="",FALSE,IF(OR(LEFT(E46,LEN(E46)-1)=LEFT(E45,LEN(E45)-1),LEFT(E46,LEN(E46)-1)=LEFT(E44,LEN(E44)-1),LEFT(E46,LEN(E46)-1)=LEFT(E43,LEN(E43)-1),LEFT(E46,LEN(E46)-1)=LEFT(E42,LEN(E42)-1),LEFT(E46,1)=LEFT(E45,1)),TRUE,FALSE))</formula>
    </cfRule>
  </conditionalFormatting>
  <conditionalFormatting sqref="E48">
    <cfRule type="expression" dxfId="299" priority="67">
      <formula>IF(E48="",FALSE,IF(LEFT(E48,1)=LEFT(E47,1),TRUE,FALSE))</formula>
    </cfRule>
  </conditionalFormatting>
  <conditionalFormatting sqref="E49">
    <cfRule type="expression" dxfId="298" priority="66">
      <formula>IF(E49="",FALSE,IF(OR(LEFT(E49,1)=LEFT(E48,1),LEFT(E49,1)=LEFT(E47,1)),TRUE,FALSE))</formula>
    </cfRule>
  </conditionalFormatting>
  <conditionalFormatting sqref="E50">
    <cfRule type="expression" dxfId="297" priority="65">
      <formula>IF(E50="",FALSE,IF(OR(LEFT(E50,LEN(E50)-1)=LEFT(E49,LEN(E49)-1),LEFT(E50,LEN(E50)-1)=LEFT(E48,LEN(E48)-1),LEFT(E50,LEN(E50)-1)=LEFT(E47,LEN(E47)-1)),TRUE,FALSE))</formula>
    </cfRule>
  </conditionalFormatting>
  <conditionalFormatting sqref="E51">
    <cfRule type="expression" dxfId="296" priority="64">
      <formula>IF(E51="",FALSE,IF(OR(LEFT(E51,LEN(E51)-1)=LEFT(E50,LEN(E50)-1),LEFT(E51,LEN(E51)-1)=LEFT(E49,LEN(E49)-1),LEFT(E51,LEN(E51)-1)=LEFT(E48,LEN(E48)-1),LEFT(E51,LEN(E51)-1)=LEFT(E47,LEN(E47)-1),LEFT(E51,1)=LEFT(E50,1)),TRUE,FALSE))</formula>
    </cfRule>
  </conditionalFormatting>
  <conditionalFormatting sqref="E53">
    <cfRule type="expression" dxfId="295" priority="63">
      <formula>IF(E53="",FALSE,IF(LEFT(E53,1)=LEFT(E52,1),TRUE,FALSE))</formula>
    </cfRule>
  </conditionalFormatting>
  <conditionalFormatting sqref="E54">
    <cfRule type="expression" dxfId="294" priority="62">
      <formula>IF(E54="",FALSE,IF(OR(LEFT(E54,1)=LEFT(E53,1),LEFT(E54,1)=LEFT(E52,1)),TRUE,FALSE))</formula>
    </cfRule>
  </conditionalFormatting>
  <conditionalFormatting sqref="E55">
    <cfRule type="expression" dxfId="293" priority="61">
      <formula>IF(E55="",FALSE,IF(OR(LEFT(E55,LEN(E55)-1)=LEFT(E54,LEN(E54)-1),LEFT(E55,LEN(E55)-1)=LEFT(E53,LEN(E53)-1),LEFT(E55,LEN(E55)-1)=LEFT(E52,LEN(E52)-1)),TRUE,FALSE))</formula>
    </cfRule>
  </conditionalFormatting>
  <conditionalFormatting sqref="E56">
    <cfRule type="expression" dxfId="292" priority="60">
      <formula>IF(E56="",FALSE,IF(OR(LEFT(E56,LEN(E56)-1)=LEFT(E55,LEN(E55)-1),LEFT(E56,LEN(E56)-1)=LEFT(E54,LEN(E54)-1),LEFT(E56,LEN(E56)-1)=LEFT(E53,LEN(E53)-1),LEFT(E56,LEN(E56)-1)=LEFT(E52,LEN(E52)-1),LEFT(E56,1)=LEFT(E55,1)),TRUE,FALSE))</formula>
    </cfRule>
  </conditionalFormatting>
  <conditionalFormatting sqref="E58">
    <cfRule type="expression" dxfId="291" priority="59">
      <formula>IF(E58="",FALSE,IF(LEFT(E58,1)=LEFT(E57,1),TRUE,FALSE))</formula>
    </cfRule>
  </conditionalFormatting>
  <conditionalFormatting sqref="E59">
    <cfRule type="expression" dxfId="290" priority="58">
      <formula>IF(E59="",FALSE,IF(OR(LEFT(E59,1)=LEFT(E58,1),LEFT(E59,1)=LEFT(E57,1)),TRUE,FALSE))</formula>
    </cfRule>
  </conditionalFormatting>
  <conditionalFormatting sqref="E60">
    <cfRule type="expression" dxfId="289" priority="57">
      <formula>IF(E60="",FALSE,IF(OR(LEFT(E60,LEN(E60)-1)=LEFT(E59,LEN(E59)-1),LEFT(E60,LEN(E60)-1)=LEFT(E58,LEN(E58)-1),LEFT(E60,LEN(E60)-1)=LEFT(E57,LEN(E57)-1)),TRUE,FALSE))</formula>
    </cfRule>
  </conditionalFormatting>
  <conditionalFormatting sqref="E61">
    <cfRule type="expression" dxfId="288" priority="56">
      <formula>IF(E61="",FALSE,IF(OR(LEFT(E61,LEN(E61)-1)=LEFT(E60,LEN(E60)-1),LEFT(E61,LEN(E61)-1)=LEFT(E59,LEN(E59)-1),LEFT(E61,LEN(E61)-1)=LEFT(E58,LEN(E58)-1),LEFT(E61,LEN(E61)-1)=LEFT(E57,LEN(E57)-1),LEFT(E61,1)=LEFT(E60,1)),TRUE,FALSE))</formula>
    </cfRule>
  </conditionalFormatting>
  <conditionalFormatting sqref="E63">
    <cfRule type="expression" dxfId="287" priority="55">
      <formula>IF(E63="",FALSE,IF(LEFT(E63,1)=LEFT(E62,1),TRUE,FALSE))</formula>
    </cfRule>
  </conditionalFormatting>
  <conditionalFormatting sqref="E64">
    <cfRule type="expression" dxfId="286" priority="54">
      <formula>IF(E64="",FALSE,IF(OR(LEFT(E64,1)=LEFT(E63,1),LEFT(E64,1)=LEFT(E62,1)),TRUE,FALSE))</formula>
    </cfRule>
  </conditionalFormatting>
  <conditionalFormatting sqref="E65">
    <cfRule type="expression" dxfId="285" priority="53">
      <formula>IF(E65="",FALSE,IF(OR(LEFT(E65,LEN(E65)-1)=LEFT(E64,LEN(E64)-1),LEFT(E65,LEN(E65)-1)=LEFT(E63,LEN(E63)-1),LEFT(E65,LEN(E65)-1)=LEFT(E62,LEN(E62)-1)),TRUE,FALSE))</formula>
    </cfRule>
  </conditionalFormatting>
  <conditionalFormatting sqref="E66">
    <cfRule type="expression" dxfId="284" priority="52">
      <formula>IF(E66="",FALSE,IF(OR(LEFT(E66,LEN(E66)-1)=LEFT(E65,LEN(E65)-1),LEFT(E66,LEN(E66)-1)=LEFT(E64,LEN(E64)-1),LEFT(E66,LEN(E66)-1)=LEFT(E63,LEN(E63)-1),LEFT(E66,LEN(E66)-1)=LEFT(E62,LEN(E62)-1),LEFT(E66,1)=LEFT(E65,1)),TRUE,FALSE))</formula>
    </cfRule>
  </conditionalFormatting>
  <conditionalFormatting sqref="E68">
    <cfRule type="expression" dxfId="283" priority="51">
      <formula>IF(E68="",FALSE,IF(LEFT(E68,1)=LEFT(E67,1),TRUE,FALSE))</formula>
    </cfRule>
  </conditionalFormatting>
  <conditionalFormatting sqref="E69">
    <cfRule type="expression" dxfId="282" priority="50">
      <formula>IF(E69="",FALSE,IF(OR(LEFT(E69,1)=LEFT(E68,1),LEFT(E69,1)=LEFT(E67,1)),TRUE,FALSE))</formula>
    </cfRule>
  </conditionalFormatting>
  <conditionalFormatting sqref="E70">
    <cfRule type="expression" dxfId="281" priority="49">
      <formula>IF(E70="",FALSE,IF(OR(LEFT(E70,LEN(E70)-1)=LEFT(E69,LEN(E69)-1),LEFT(E70,LEN(E70)-1)=LEFT(E68,LEN(E68)-1),LEFT(E70,LEN(E70)-1)=LEFT(E67,LEN(E67)-1)),TRUE,FALSE))</formula>
    </cfRule>
  </conditionalFormatting>
  <conditionalFormatting sqref="E71">
    <cfRule type="expression" dxfId="280" priority="48">
      <formula>IF(E71="",FALSE,IF(OR(LEFT(E71,LEN(E71)-1)=LEFT(E70,LEN(E70)-1),LEFT(E71,LEN(E71)-1)=LEFT(E69,LEN(E69)-1),LEFT(E71,LEN(E71)-1)=LEFT(E68,LEN(E68)-1),LEFT(E71,LEN(E71)-1)=LEFT(E67,LEN(E67)-1),LEFT(E71,1)=LEFT(E70,1)),TRUE,FALSE))</formula>
    </cfRule>
  </conditionalFormatting>
  <conditionalFormatting sqref="E73">
    <cfRule type="expression" dxfId="279" priority="47">
      <formula>IF(E73="",FALSE,IF(LEFT(E73,1)=LEFT(E72,1),TRUE,FALSE))</formula>
    </cfRule>
  </conditionalFormatting>
  <conditionalFormatting sqref="E74">
    <cfRule type="expression" dxfId="278" priority="46">
      <formula>IF(E74="",FALSE,IF(OR(LEFT(E74,1)=LEFT(E73,1),LEFT(E74,1)=LEFT(E72,1)),TRUE,FALSE))</formula>
    </cfRule>
  </conditionalFormatting>
  <conditionalFormatting sqref="E75">
    <cfRule type="expression" dxfId="277" priority="45">
      <formula>IF(E75="",FALSE,IF(OR(LEFT(E75,LEN(E75)-1)=LEFT(E74,LEN(E74)-1),LEFT(E75,LEN(E75)-1)=LEFT(E73,LEN(E73)-1),LEFT(E75,LEN(E75)-1)=LEFT(E72,LEN(E72)-1)),TRUE,FALSE))</formula>
    </cfRule>
  </conditionalFormatting>
  <conditionalFormatting sqref="E76">
    <cfRule type="expression" dxfId="276" priority="44">
      <formula>IF(E76="",FALSE,IF(OR(LEFT(E76,LEN(E76)-1)=LEFT(E75,LEN(E75)-1),LEFT(E76,LEN(E76)-1)=LEFT(E74,LEN(E74)-1),LEFT(E76,LEN(E76)-1)=LEFT(E73,LEN(E73)-1),LEFT(E76,LEN(E76)-1)=LEFT(E72,LEN(E72)-1),LEFT(E76,1)=LEFT(E75,1)),TRUE,FALSE))</formula>
    </cfRule>
  </conditionalFormatting>
  <conditionalFormatting sqref="E78">
    <cfRule type="expression" dxfId="275" priority="43">
      <formula>IF(E78="",FALSE,IF(LEFT(E78,1)=LEFT(E77,1),TRUE,FALSE))</formula>
    </cfRule>
  </conditionalFormatting>
  <conditionalFormatting sqref="E79">
    <cfRule type="expression" dxfId="274" priority="42">
      <formula>IF(E79="",FALSE,IF(OR(LEFT(E79,1)=LEFT(E78,1),LEFT(E79,1)=LEFT(E77,1)),TRUE,FALSE))</formula>
    </cfRule>
  </conditionalFormatting>
  <conditionalFormatting sqref="E80">
    <cfRule type="expression" dxfId="273" priority="41">
      <formula>IF(E80="",FALSE,IF(OR(LEFT(E80,LEN(E80)-1)=LEFT(E79,LEN(E79)-1),LEFT(E80,LEN(E80)-1)=LEFT(E78,LEN(E78)-1),LEFT(E80,LEN(E80)-1)=LEFT(E77,LEN(E77)-1)),TRUE,FALSE))</formula>
    </cfRule>
  </conditionalFormatting>
  <conditionalFormatting sqref="E81">
    <cfRule type="expression" dxfId="272" priority="40">
      <formula>IF(E81="",FALSE,IF(OR(LEFT(E81,LEN(E81)-1)=LEFT(E80,LEN(E80)-1),LEFT(E81,LEN(E81)-1)=LEFT(E79,LEN(E79)-1),LEFT(E81,LEN(E81)-1)=LEFT(E78,LEN(E78)-1),LEFT(E81,LEN(E81)-1)=LEFT(E77,LEN(E77)-1),LEFT(E81,1)=LEFT(E80,1)),TRUE,FALSE))</formula>
    </cfRule>
  </conditionalFormatting>
  <conditionalFormatting sqref="E83">
    <cfRule type="expression" dxfId="271" priority="39">
      <formula>IF(E83="",FALSE,IF(LEFT(E83,1)=LEFT(E82,1),TRUE,FALSE))</formula>
    </cfRule>
  </conditionalFormatting>
  <conditionalFormatting sqref="E84">
    <cfRule type="expression" dxfId="270" priority="38">
      <formula>IF(E84="",FALSE,IF(OR(LEFT(E84,1)=LEFT(E83,1),LEFT(E84,1)=LEFT(E82,1)),TRUE,FALSE))</formula>
    </cfRule>
  </conditionalFormatting>
  <conditionalFormatting sqref="E85">
    <cfRule type="expression" dxfId="269" priority="37">
      <formula>IF(E85="",FALSE,IF(OR(LEFT(E85,LEN(E85)-1)=LEFT(E84,LEN(E84)-1),LEFT(E85,LEN(E85)-1)=LEFT(E83,LEN(E83)-1),LEFT(E85,LEN(E85)-1)=LEFT(E82,LEN(E82)-1)),TRUE,FALSE))</formula>
    </cfRule>
  </conditionalFormatting>
  <conditionalFormatting sqref="E86">
    <cfRule type="expression" dxfId="268" priority="36">
      <formula>IF(E86="",FALSE,IF(OR(LEFT(E86,LEN(E86)-1)=LEFT(E85,LEN(E85)-1),LEFT(E86,LEN(E86)-1)=LEFT(E84,LEN(E84)-1),LEFT(E86,LEN(E86)-1)=LEFT(E83,LEN(E83)-1),LEFT(E86,LEN(E86)-1)=LEFT(E82,LEN(E82)-1),LEFT(E86,1)=LEFT(E85,1)),TRUE,FALSE))</formula>
    </cfRule>
  </conditionalFormatting>
  <conditionalFormatting sqref="E88">
    <cfRule type="expression" dxfId="267" priority="35">
      <formula>IF(E88="",FALSE,IF(LEFT(E88,1)=LEFT(E87,1),TRUE,FALSE))</formula>
    </cfRule>
  </conditionalFormatting>
  <conditionalFormatting sqref="E89">
    <cfRule type="expression" dxfId="266" priority="34">
      <formula>IF(E89="",FALSE,IF(OR(LEFT(E89,1)=LEFT(E88,1),LEFT(E89,1)=LEFT(E87,1)),TRUE,FALSE))</formula>
    </cfRule>
  </conditionalFormatting>
  <conditionalFormatting sqref="E90">
    <cfRule type="expression" dxfId="265" priority="33">
      <formula>IF(E90="",FALSE,IF(OR(LEFT(E90,LEN(E90)-1)=LEFT(E89,LEN(E89)-1),LEFT(E90,LEN(E90)-1)=LEFT(E88,LEN(E88)-1),LEFT(E90,LEN(E90)-1)=LEFT(E87,LEN(E87)-1)),TRUE,FALSE))</formula>
    </cfRule>
  </conditionalFormatting>
  <conditionalFormatting sqref="E91">
    <cfRule type="expression" dxfId="264" priority="32">
      <formula>IF(E91="",FALSE,IF(OR(LEFT(E91,LEN(E91)-1)=LEFT(E90,LEN(E90)-1),LEFT(E91,LEN(E91)-1)=LEFT(E89,LEN(E89)-1),LEFT(E91,LEN(E91)-1)=LEFT(E88,LEN(E88)-1),LEFT(E91,LEN(E91)-1)=LEFT(E87,LEN(E87)-1),LEFT(E91,1)=LEFT(E90,1)),TRUE,FALSE))</formula>
    </cfRule>
  </conditionalFormatting>
  <conditionalFormatting sqref="E93">
    <cfRule type="expression" dxfId="263" priority="31">
      <formula>IF(E93="",FALSE,IF(LEFT(E93,1)=LEFT(E92,1),TRUE,FALSE))</formula>
    </cfRule>
  </conditionalFormatting>
  <conditionalFormatting sqref="E94">
    <cfRule type="expression" dxfId="262" priority="30">
      <formula>IF(E94="",FALSE,IF(OR(LEFT(E94,1)=LEFT(E93,1),LEFT(E94,1)=LEFT(E92,1)),TRUE,FALSE))</formula>
    </cfRule>
  </conditionalFormatting>
  <conditionalFormatting sqref="E95">
    <cfRule type="expression" dxfId="261" priority="29">
      <formula>IF(E95="",FALSE,IF(OR(LEFT(E95,LEN(E95)-1)=LEFT(E94,LEN(E94)-1),LEFT(E95,LEN(E95)-1)=LEFT(E93,LEN(E93)-1),LEFT(E95,LEN(E95)-1)=LEFT(E92,LEN(E92)-1)),TRUE,FALSE))</formula>
    </cfRule>
  </conditionalFormatting>
  <conditionalFormatting sqref="E96">
    <cfRule type="expression" dxfId="260" priority="28">
      <formula>IF(E96="",FALSE,IF(OR(LEFT(E96,LEN(E96)-1)=LEFT(E95,LEN(E95)-1),LEFT(E96,LEN(E96)-1)=LEFT(E94,LEN(E94)-1),LEFT(E96,LEN(E96)-1)=LEFT(E93,LEN(E93)-1),LEFT(E96,LEN(E96)-1)=LEFT(E92,LEN(E92)-1),LEFT(E96,1)=LEFT(E95,1)),TRUE,FALSE))</formula>
    </cfRule>
  </conditionalFormatting>
  <conditionalFormatting sqref="E98">
    <cfRule type="expression" dxfId="259" priority="27">
      <formula>IF(E98="",FALSE,IF(LEFT(E98,1)=LEFT(E97,1),TRUE,FALSE))</formula>
    </cfRule>
  </conditionalFormatting>
  <conditionalFormatting sqref="E99">
    <cfRule type="expression" dxfId="258" priority="26">
      <formula>IF(E99="",FALSE,IF(OR(LEFT(E99,1)=LEFT(E98,1),LEFT(E99,1)=LEFT(E97,1)),TRUE,FALSE))</formula>
    </cfRule>
  </conditionalFormatting>
  <conditionalFormatting sqref="E100">
    <cfRule type="expression" dxfId="257" priority="25">
      <formula>IF(E100="",FALSE,IF(OR(LEFT(E100,LEN(E100)-1)=LEFT(E99,LEN(E99)-1),LEFT(E100,LEN(E100)-1)=LEFT(E98,LEN(E98)-1),LEFT(E100,LEN(E100)-1)=LEFT(E97,LEN(E97)-1)),TRUE,FALSE))</formula>
    </cfRule>
  </conditionalFormatting>
  <conditionalFormatting sqref="E101">
    <cfRule type="expression" dxfId="256" priority="24">
      <formula>IF(E101="",FALSE,IF(OR(LEFT(E101,LEN(E101)-1)=LEFT(E100,LEN(E100)-1),LEFT(E101,LEN(E101)-1)=LEFT(E99,LEN(E99)-1),LEFT(E101,LEN(E101)-1)=LEFT(E98,LEN(E98)-1),LEFT(E101,LEN(E101)-1)=LEFT(E97,LEN(E97)-1),LEFT(E101,1)=LEFT(E100,1)),TRUE,FALSE))</formula>
    </cfRule>
  </conditionalFormatting>
  <conditionalFormatting sqref="E103">
    <cfRule type="expression" dxfId="255" priority="23">
      <formula>IF(E103="",FALSE,IF(LEFT(E103,1)=LEFT(E102,1),TRUE,FALSE))</formula>
    </cfRule>
  </conditionalFormatting>
  <conditionalFormatting sqref="E104">
    <cfRule type="expression" dxfId="254" priority="22">
      <formula>IF(E104="",FALSE,IF(OR(LEFT(E104,1)=LEFT(E103,1),LEFT(E104,1)=LEFT(E102,1)),TRUE,FALSE))</formula>
    </cfRule>
  </conditionalFormatting>
  <conditionalFormatting sqref="E105">
    <cfRule type="expression" dxfId="253" priority="21">
      <formula>IF(E105="",FALSE,IF(OR(LEFT(E105,LEN(E105)-1)=LEFT(E104,LEN(E104)-1),LEFT(E105,LEN(E105)-1)=LEFT(E103,LEN(E103)-1),LEFT(E105,LEN(E105)-1)=LEFT(E102,LEN(E102)-1)),TRUE,FALSE))</formula>
    </cfRule>
  </conditionalFormatting>
  <conditionalFormatting sqref="E106">
    <cfRule type="expression" dxfId="252" priority="20">
      <formula>IF(E106="",FALSE,IF(OR(LEFT(E106,LEN(E106)-1)=LEFT(E105,LEN(E105)-1),LEFT(E106,LEN(E106)-1)=LEFT(E104,LEN(E104)-1),LEFT(E106,LEN(E106)-1)=LEFT(E103,LEN(E103)-1),LEFT(E106,LEN(E106)-1)=LEFT(E102,LEN(E102)-1),LEFT(E106,1)=LEFT(E105,1)),TRUE,FALSE))</formula>
    </cfRule>
  </conditionalFormatting>
  <conditionalFormatting sqref="E108">
    <cfRule type="expression" dxfId="251" priority="19">
      <formula>IF(E108="",FALSE,IF(LEFT(E108,1)=LEFT(E107,1),TRUE,FALSE))</formula>
    </cfRule>
  </conditionalFormatting>
  <conditionalFormatting sqref="E109">
    <cfRule type="expression" dxfId="250" priority="18">
      <formula>IF(E109="",FALSE,IF(OR(LEFT(E109,1)=LEFT(E108,1),LEFT(E109,1)=LEFT(E107,1)),TRUE,FALSE))</formula>
    </cfRule>
  </conditionalFormatting>
  <conditionalFormatting sqref="E110">
    <cfRule type="expression" dxfId="249" priority="17">
      <formula>IF(E110="",FALSE,IF(OR(LEFT(E110,LEN(E110)-1)=LEFT(E109,LEN(E109)-1),LEFT(E110,LEN(E110)-1)=LEFT(E108,LEN(E108)-1),LEFT(E110,LEN(E110)-1)=LEFT(E107,LEN(E107)-1)),TRUE,FALSE))</formula>
    </cfRule>
  </conditionalFormatting>
  <conditionalFormatting sqref="E111">
    <cfRule type="expression" dxfId="248" priority="16">
      <formula>IF(E111="",FALSE,IF(OR(LEFT(E111,LEN(E111)-1)=LEFT(E110,LEN(E110)-1),LEFT(E111,LEN(E111)-1)=LEFT(E109,LEN(E109)-1),LEFT(E111,LEN(E111)-1)=LEFT(E108,LEN(E108)-1),LEFT(E111,LEN(E111)-1)=LEFT(E107,LEN(E107)-1),LEFT(E111,1)=LEFT(E110,1)),TRUE,FALSE))</formula>
    </cfRule>
  </conditionalFormatting>
  <conditionalFormatting sqref="E113">
    <cfRule type="expression" dxfId="247" priority="15">
      <formula>IF(E113="",FALSE,IF(LEFT(E113,1)=LEFT(E112,1),TRUE,FALSE))</formula>
    </cfRule>
  </conditionalFormatting>
  <conditionalFormatting sqref="E114">
    <cfRule type="expression" dxfId="246" priority="14">
      <formula>IF(E114="",FALSE,IF(OR(LEFT(E114,1)=LEFT(E113,1),LEFT(E114,1)=LEFT(E112,1)),TRUE,FALSE))</formula>
    </cfRule>
  </conditionalFormatting>
  <conditionalFormatting sqref="E115">
    <cfRule type="expression" dxfId="245" priority="13">
      <formula>IF(E115="",FALSE,IF(OR(LEFT(E115,LEN(E115)-1)=LEFT(E114,LEN(E114)-1),LEFT(E115,LEN(E115)-1)=LEFT(E113,LEN(E113)-1),LEFT(E115,LEN(E115)-1)=LEFT(E112,LEN(E112)-1)),TRUE,FALSE))</formula>
    </cfRule>
  </conditionalFormatting>
  <conditionalFormatting sqref="E116">
    <cfRule type="expression" dxfId="244" priority="12">
      <formula>IF(E116="",FALSE,IF(OR(LEFT(E116,LEN(E116)-1)=LEFT(E115,LEN(E115)-1),LEFT(E116,LEN(E116)-1)=LEFT(E114,LEN(E114)-1),LEFT(E116,LEN(E116)-1)=LEFT(E113,LEN(E113)-1),LEFT(E116,LEN(E116)-1)=LEFT(E112,LEN(E112)-1),LEFT(E116,1)=LEFT(E115,1)),TRUE,FALSE))</formula>
    </cfRule>
  </conditionalFormatting>
  <conditionalFormatting sqref="E118">
    <cfRule type="expression" dxfId="243" priority="11">
      <formula>IF(E118="",FALSE,IF(LEFT(E118,1)=LEFT(E117,1),TRUE,FALSE))</formula>
    </cfRule>
  </conditionalFormatting>
  <conditionalFormatting sqref="E119">
    <cfRule type="expression" dxfId="242" priority="10">
      <formula>IF(E119="",FALSE,IF(OR(LEFT(E119,1)=LEFT(E118,1),LEFT(E119,1)=LEFT(E117,1)),TRUE,FALSE))</formula>
    </cfRule>
  </conditionalFormatting>
  <conditionalFormatting sqref="E120">
    <cfRule type="expression" dxfId="241" priority="9">
      <formula>IF(E120="",FALSE,IF(OR(LEFT(E120,LEN(E120)-1)=LEFT(E119,LEN(E119)-1),LEFT(E120,LEN(E120)-1)=LEFT(E118,LEN(E118)-1),LEFT(E120,LEN(E120)-1)=LEFT(E117,LEN(E117)-1)),TRUE,FALSE))</formula>
    </cfRule>
  </conditionalFormatting>
  <conditionalFormatting sqref="E121">
    <cfRule type="expression" dxfId="240" priority="8">
      <formula>IF(E121="",FALSE,IF(OR(LEFT(E121,LEN(E121)-1)=LEFT(E120,LEN(E120)-1),LEFT(E121,LEN(E121)-1)=LEFT(E119,LEN(E119)-1),LEFT(E121,LEN(E121)-1)=LEFT(E118,LEN(E118)-1),LEFT(E121,LEN(E121)-1)=LEFT(E117,LEN(E117)-1),LEFT(E121,1)=LEFT(E120,1)),TRUE,FALSE))</formula>
    </cfRule>
  </conditionalFormatting>
  <conditionalFormatting sqref="G2">
    <cfRule type="expression" dxfId="239" priority="166">
      <formula>IF(SUM(G2:G4)&gt;5.4,TRUE,FALSE)</formula>
    </cfRule>
  </conditionalFormatting>
  <conditionalFormatting sqref="G3">
    <cfRule type="expression" dxfId="238" priority="168">
      <formula>IF(SUM(G2:G4)&gt;5.4,TRUE,FALSE)</formula>
    </cfRule>
  </conditionalFormatting>
  <conditionalFormatting sqref="G4">
    <cfRule type="expression" dxfId="237" priority="167">
      <formula>IF(SUM(G2:G4)&gt;5.4,TRUE,FALSE)</formula>
    </cfRule>
  </conditionalFormatting>
  <conditionalFormatting sqref="G7">
    <cfRule type="expression" dxfId="236" priority="159">
      <formula>IF(SUM(G7:G9)&gt;5.4,TRUE,FALSE)</formula>
    </cfRule>
  </conditionalFormatting>
  <conditionalFormatting sqref="G8">
    <cfRule type="expression" dxfId="235" priority="161">
      <formula>IF(SUM(G7:G9)&gt;5.4,TRUE,FALSE)</formula>
    </cfRule>
  </conditionalFormatting>
  <conditionalFormatting sqref="G9">
    <cfRule type="expression" dxfId="234" priority="160">
      <formula>IF(SUM(G7:G9)&gt;5.4,TRUE,FALSE)</formula>
    </cfRule>
  </conditionalFormatting>
  <conditionalFormatting sqref="G12">
    <cfRule type="expression" dxfId="233" priority="156">
      <formula>IF(SUM(G12:G14)&gt;5.4,TRUE,FALSE)</formula>
    </cfRule>
  </conditionalFormatting>
  <conditionalFormatting sqref="G13">
    <cfRule type="expression" dxfId="232" priority="158">
      <formula>IF(SUM(G12:G14)&gt;5.4,TRUE,FALSE)</formula>
    </cfRule>
  </conditionalFormatting>
  <conditionalFormatting sqref="G14">
    <cfRule type="expression" dxfId="231" priority="157">
      <formula>IF(SUM(G12:G14)&gt;5.4,TRUE,FALSE)</formula>
    </cfRule>
  </conditionalFormatting>
  <conditionalFormatting sqref="G17">
    <cfRule type="expression" dxfId="230" priority="153">
      <formula>IF(SUM(G17:G19)&gt;5.4,TRUE,FALSE)</formula>
    </cfRule>
  </conditionalFormatting>
  <conditionalFormatting sqref="G18">
    <cfRule type="expression" dxfId="229" priority="155">
      <formula>IF(SUM(G17:G19)&gt;5.4,TRUE,FALSE)</formula>
    </cfRule>
  </conditionalFormatting>
  <conditionalFormatting sqref="G19">
    <cfRule type="expression" dxfId="228" priority="154">
      <formula>IF(SUM(G17:G19)&gt;5.4,TRUE,FALSE)</formula>
    </cfRule>
  </conditionalFormatting>
  <conditionalFormatting sqref="G22">
    <cfRule type="expression" dxfId="227" priority="150">
      <formula>IF(SUM(G22:G24)&gt;5.4,TRUE,FALSE)</formula>
    </cfRule>
  </conditionalFormatting>
  <conditionalFormatting sqref="G23">
    <cfRule type="expression" dxfId="226" priority="152">
      <formula>IF(SUM(G22:G24)&gt;5.4,TRUE,FALSE)</formula>
    </cfRule>
  </conditionalFormatting>
  <conditionalFormatting sqref="G24">
    <cfRule type="expression" dxfId="225" priority="151">
      <formula>IF(SUM(G22:G24)&gt;5.4,TRUE,FALSE)</formula>
    </cfRule>
  </conditionalFormatting>
  <conditionalFormatting sqref="G27">
    <cfRule type="expression" dxfId="224" priority="147">
      <formula>IF(SUM(G27:G29)&gt;5.4,TRUE,FALSE)</formula>
    </cfRule>
  </conditionalFormatting>
  <conditionalFormatting sqref="G28">
    <cfRule type="expression" dxfId="223" priority="149">
      <formula>IF(SUM(G27:G29)&gt;5.4,TRUE,FALSE)</formula>
    </cfRule>
  </conditionalFormatting>
  <conditionalFormatting sqref="G29">
    <cfRule type="expression" dxfId="222" priority="148">
      <formula>IF(SUM(G27:G29)&gt;5.4,TRUE,FALSE)</formula>
    </cfRule>
  </conditionalFormatting>
  <conditionalFormatting sqref="G32">
    <cfRule type="expression" dxfId="221" priority="144">
      <formula>IF(SUM(G32:G34)&gt;5.4,TRUE,FALSE)</formula>
    </cfRule>
  </conditionalFormatting>
  <conditionalFormatting sqref="G33">
    <cfRule type="expression" dxfId="220" priority="146">
      <formula>IF(SUM(G32:G34)&gt;5.4,TRUE,FALSE)</formula>
    </cfRule>
  </conditionalFormatting>
  <conditionalFormatting sqref="G34">
    <cfRule type="expression" dxfId="219" priority="145">
      <formula>IF(SUM(G32:G34)&gt;5.4,TRUE,FALSE)</formula>
    </cfRule>
  </conditionalFormatting>
  <conditionalFormatting sqref="G37">
    <cfRule type="expression" dxfId="218" priority="141">
      <formula>IF(SUM(G37:G39)&gt;5.4,TRUE,FALSE)</formula>
    </cfRule>
  </conditionalFormatting>
  <conditionalFormatting sqref="G38">
    <cfRule type="expression" dxfId="217" priority="143">
      <formula>IF(SUM(G37:G39)&gt;5.4,TRUE,FALSE)</formula>
    </cfRule>
  </conditionalFormatting>
  <conditionalFormatting sqref="G39">
    <cfRule type="expression" dxfId="216" priority="142">
      <formula>IF(SUM(G37:G39)&gt;5.4,TRUE,FALSE)</formula>
    </cfRule>
  </conditionalFormatting>
  <conditionalFormatting sqref="G42">
    <cfRule type="expression" dxfId="215" priority="138">
      <formula>IF(SUM(G42:G44)&gt;5.4,TRUE,FALSE)</formula>
    </cfRule>
  </conditionalFormatting>
  <conditionalFormatting sqref="G43">
    <cfRule type="expression" dxfId="214" priority="140">
      <formula>IF(SUM(G42:G44)&gt;5.4,TRUE,FALSE)</formula>
    </cfRule>
  </conditionalFormatting>
  <conditionalFormatting sqref="G44">
    <cfRule type="expression" dxfId="213" priority="139">
      <formula>IF(SUM(G42:G44)&gt;5.4,TRUE,FALSE)</formula>
    </cfRule>
  </conditionalFormatting>
  <conditionalFormatting sqref="G47">
    <cfRule type="expression" dxfId="212" priority="135">
      <formula>IF(SUM(G47:G49)&gt;5.4,TRUE,FALSE)</formula>
    </cfRule>
  </conditionalFormatting>
  <conditionalFormatting sqref="G48">
    <cfRule type="expression" dxfId="211" priority="137">
      <formula>IF(SUM(G47:G49)&gt;5.4,TRUE,FALSE)</formula>
    </cfRule>
  </conditionalFormatting>
  <conditionalFormatting sqref="G49">
    <cfRule type="expression" dxfId="210" priority="136">
      <formula>IF(SUM(G47:G49)&gt;5.4,TRUE,FALSE)</formula>
    </cfRule>
  </conditionalFormatting>
  <conditionalFormatting sqref="G52">
    <cfRule type="expression" dxfId="209" priority="132">
      <formula>IF(SUM(G52:G54)&gt;5.4,TRUE,FALSE)</formula>
    </cfRule>
  </conditionalFormatting>
  <conditionalFormatting sqref="G53">
    <cfRule type="expression" dxfId="208" priority="134">
      <formula>IF(SUM(G52:G54)&gt;5.4,TRUE,FALSE)</formula>
    </cfRule>
  </conditionalFormatting>
  <conditionalFormatting sqref="G54">
    <cfRule type="expression" dxfId="207" priority="133">
      <formula>IF(SUM(G52:G54)&gt;5.4,TRUE,FALSE)</formula>
    </cfRule>
  </conditionalFormatting>
  <conditionalFormatting sqref="G57">
    <cfRule type="expression" dxfId="206" priority="129">
      <formula>IF(SUM(G57:G59)&gt;5.4,TRUE,FALSE)</formula>
    </cfRule>
  </conditionalFormatting>
  <conditionalFormatting sqref="G58">
    <cfRule type="expression" dxfId="205" priority="131">
      <formula>IF(SUM(G57:G59)&gt;5.4,TRUE,FALSE)</formula>
    </cfRule>
  </conditionalFormatting>
  <conditionalFormatting sqref="G59">
    <cfRule type="expression" dxfId="204" priority="130">
      <formula>IF(SUM(G57:G59)&gt;5.4,TRUE,FALSE)</formula>
    </cfRule>
  </conditionalFormatting>
  <conditionalFormatting sqref="G62">
    <cfRule type="expression" dxfId="203" priority="126">
      <formula>IF(SUM(G62:G64)&gt;5.4,TRUE,FALSE)</formula>
    </cfRule>
  </conditionalFormatting>
  <conditionalFormatting sqref="G63">
    <cfRule type="expression" dxfId="202" priority="128">
      <formula>IF(SUM(G62:G64)&gt;5.4,TRUE,FALSE)</formula>
    </cfRule>
  </conditionalFormatting>
  <conditionalFormatting sqref="G64">
    <cfRule type="expression" dxfId="201" priority="127">
      <formula>IF(SUM(G62:G64)&gt;5.4,TRUE,FALSE)</formula>
    </cfRule>
  </conditionalFormatting>
  <conditionalFormatting sqref="G67">
    <cfRule type="expression" dxfId="200" priority="123">
      <formula>IF(SUM(G67:G69)&gt;5.4,TRUE,FALSE)</formula>
    </cfRule>
  </conditionalFormatting>
  <conditionalFormatting sqref="G68">
    <cfRule type="expression" dxfId="199" priority="125">
      <formula>IF(SUM(G67:G69)&gt;5.4,TRUE,FALSE)</formula>
    </cfRule>
  </conditionalFormatting>
  <conditionalFormatting sqref="G69">
    <cfRule type="expression" dxfId="198" priority="124">
      <formula>IF(SUM(G67:G69)&gt;5.4,TRUE,FALSE)</formula>
    </cfRule>
  </conditionalFormatting>
  <conditionalFormatting sqref="G72">
    <cfRule type="expression" dxfId="197" priority="120">
      <formula>IF(SUM(G72:G74)&gt;5.4,TRUE,FALSE)</formula>
    </cfRule>
  </conditionalFormatting>
  <conditionalFormatting sqref="G73">
    <cfRule type="expression" dxfId="196" priority="122">
      <formula>IF(SUM(G72:G74)&gt;5.4,TRUE,FALSE)</formula>
    </cfRule>
  </conditionalFormatting>
  <conditionalFormatting sqref="G74">
    <cfRule type="expression" dxfId="195" priority="121">
      <formula>IF(SUM(G72:G74)&gt;5.4,TRUE,FALSE)</formula>
    </cfRule>
  </conditionalFormatting>
  <conditionalFormatting sqref="G77">
    <cfRule type="expression" dxfId="194" priority="117">
      <formula>IF(SUM(G77:G79)&gt;5.4,TRUE,FALSE)</formula>
    </cfRule>
  </conditionalFormatting>
  <conditionalFormatting sqref="G78">
    <cfRule type="expression" dxfId="193" priority="119">
      <formula>IF(SUM(G77:G79)&gt;5.4,TRUE,FALSE)</formula>
    </cfRule>
  </conditionalFormatting>
  <conditionalFormatting sqref="G79">
    <cfRule type="expression" dxfId="192" priority="118">
      <formula>IF(SUM(G77:G79)&gt;5.4,TRUE,FALSE)</formula>
    </cfRule>
  </conditionalFormatting>
  <conditionalFormatting sqref="G82">
    <cfRule type="expression" dxfId="191" priority="114">
      <formula>IF(SUM(G82:G84)&gt;5.4,TRUE,FALSE)</formula>
    </cfRule>
  </conditionalFormatting>
  <conditionalFormatting sqref="G83">
    <cfRule type="expression" dxfId="190" priority="116">
      <formula>IF(SUM(G82:G84)&gt;5.4,TRUE,FALSE)</formula>
    </cfRule>
  </conditionalFormatting>
  <conditionalFormatting sqref="G84">
    <cfRule type="expression" dxfId="189" priority="115">
      <formula>IF(SUM(G82:G84)&gt;5.4,TRUE,FALSE)</formula>
    </cfRule>
  </conditionalFormatting>
  <conditionalFormatting sqref="G87">
    <cfRule type="expression" dxfId="188" priority="111">
      <formula>IF(SUM(G87:G89)&gt;5.4,TRUE,FALSE)</formula>
    </cfRule>
  </conditionalFormatting>
  <conditionalFormatting sqref="G88">
    <cfRule type="expression" dxfId="187" priority="113">
      <formula>IF(SUM(G87:G89)&gt;5.4,TRUE,FALSE)</formula>
    </cfRule>
  </conditionalFormatting>
  <conditionalFormatting sqref="G89">
    <cfRule type="expression" dxfId="186" priority="112">
      <formula>IF(SUM(G87:G89)&gt;5.4,TRUE,FALSE)</formula>
    </cfRule>
  </conditionalFormatting>
  <conditionalFormatting sqref="G92">
    <cfRule type="expression" dxfId="185" priority="108">
      <formula>IF(SUM(G92:G94)&gt;5.4,TRUE,FALSE)</formula>
    </cfRule>
  </conditionalFormatting>
  <conditionalFormatting sqref="G93">
    <cfRule type="expression" dxfId="184" priority="110">
      <formula>IF(SUM(G92:G94)&gt;5.4,TRUE,FALSE)</formula>
    </cfRule>
  </conditionalFormatting>
  <conditionalFormatting sqref="G94">
    <cfRule type="expression" dxfId="183" priority="109">
      <formula>IF(SUM(G92:G94)&gt;5.4,TRUE,FALSE)</formula>
    </cfRule>
  </conditionalFormatting>
  <conditionalFormatting sqref="G97">
    <cfRule type="expression" dxfId="182" priority="105">
      <formula>IF(SUM(G97:G99)&gt;5.4,TRUE,FALSE)</formula>
    </cfRule>
  </conditionalFormatting>
  <conditionalFormatting sqref="G98">
    <cfRule type="expression" dxfId="181" priority="107">
      <formula>IF(SUM(G97:G99)&gt;5.4,TRUE,FALSE)</formula>
    </cfRule>
  </conditionalFormatting>
  <conditionalFormatting sqref="G99">
    <cfRule type="expression" dxfId="180" priority="106">
      <formula>IF(SUM(G97:G99)&gt;5.4,TRUE,FALSE)</formula>
    </cfRule>
  </conditionalFormatting>
  <conditionalFormatting sqref="G102">
    <cfRule type="expression" dxfId="179" priority="102">
      <formula>IF(SUM(G102:G104)&gt;5.4,TRUE,FALSE)</formula>
    </cfRule>
  </conditionalFormatting>
  <conditionalFormatting sqref="G103">
    <cfRule type="expression" dxfId="178" priority="104">
      <formula>IF(SUM(G102:G104)&gt;5.4,TRUE,FALSE)</formula>
    </cfRule>
  </conditionalFormatting>
  <conditionalFormatting sqref="G104">
    <cfRule type="expression" dxfId="177" priority="103">
      <formula>IF(SUM(G102:G104)&gt;5.4,TRUE,FALSE)</formula>
    </cfRule>
  </conditionalFormatting>
  <conditionalFormatting sqref="G107">
    <cfRule type="expression" dxfId="176" priority="7">
      <formula>IF(SUM(G107:G109)&gt;5.4,TRUE,FALSE)</formula>
    </cfRule>
  </conditionalFormatting>
  <conditionalFormatting sqref="G108">
    <cfRule type="expression" dxfId="175" priority="101">
      <formula>IF(SUM(G107:G109)&gt;5.4,TRUE,FALSE)</formula>
    </cfRule>
  </conditionalFormatting>
  <conditionalFormatting sqref="G109">
    <cfRule type="expression" dxfId="174" priority="100">
      <formula>IF(SUM(G107:G109)&gt;5.4,TRUE,FALSE)</formula>
    </cfRule>
  </conditionalFormatting>
  <conditionalFormatting sqref="G112">
    <cfRule type="expression" dxfId="173" priority="4">
      <formula>IF(SUM(G112:G114)&gt;5.4,TRUE,FALSE)</formula>
    </cfRule>
  </conditionalFormatting>
  <conditionalFormatting sqref="G113">
    <cfRule type="expression" dxfId="172" priority="6">
      <formula>IF(SUM(G112:G114)&gt;5.4,TRUE,FALSE)</formula>
    </cfRule>
  </conditionalFormatting>
  <conditionalFormatting sqref="G114">
    <cfRule type="expression" dxfId="171" priority="5">
      <formula>IF(SUM(G112:G114)&gt;5.4,TRUE,FALSE)</formula>
    </cfRule>
  </conditionalFormatting>
  <conditionalFormatting sqref="G117">
    <cfRule type="expression" dxfId="170" priority="1">
      <formula>IF(SUM(G117:G119)&gt;5.4,TRUE,FALSE)</formula>
    </cfRule>
  </conditionalFormatting>
  <conditionalFormatting sqref="G118">
    <cfRule type="expression" dxfId="169" priority="3">
      <formula>IF(SUM(G117:G119)&gt;5.4,TRUE,FALSE)</formula>
    </cfRule>
  </conditionalFormatting>
  <conditionalFormatting sqref="G119">
    <cfRule type="expression" dxfId="168" priority="2">
      <formula>IF(SUM(G117:G119)&gt;5.4,TRUE,FALSE)</formula>
    </cfRule>
  </conditionalFormatting>
  <dataValidations count="2">
    <dataValidation type="custom" showErrorMessage="1" error="Please enter the diver's CLUB" sqref="E2 E7 E12 E17 E22 E27 E32 E37 E42 E47 E52 E57 E62 E67 E72 E77 E82 E87 E92 E97 E102 E107 E112 E117" xr:uid="{2E3DFBD3-B090-4EF5-B723-5C523A26BAD1}">
      <formula1>IF(C2&lt;&gt;"",TRUE,FALSE)</formula1>
    </dataValidation>
    <dataValidation type="custom" allowBlank="1" showInputMessage="1" showErrorMessage="1" error="Please enter the FIRST and LAST names of the diver" sqref="B2:B97" xr:uid="{62A4194A-C9CD-4335-8D30-C85BDDA1E5F0}">
      <formula1>IF(FIND(" ",B2)&gt;1,TRUE,FALSE)</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DropDown="1" showErrorMessage="1" errorTitle="Invalid score" error="Oops!" xr:uid="{F37E7087-8534-44F3-B75D-DB27E1E3A967}">
          <x14:formula1>
            <xm:f>DD!$H$1:$H$21</xm:f>
          </x14:formula1>
          <xm:sqref>H2:L121</xm:sqref>
        </x14:dataValidation>
        <x14:dataValidation type="list" showErrorMessage="1" errorTitle="Oops!" error="Please enter one of the pools in this competition" xr:uid="{9120B3BC-7AFF-4B31-9B16-246CE81BD157}">
          <x14:formula1>
            <xm:f>DD!$E$1:$E$14</xm:f>
          </x14:formula1>
          <xm:sqref>C2:C121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ECBD7-3DAC-4A98-AC62-48D09C0607B5}">
  <dimension ref="A1:AD148"/>
  <sheetViews>
    <sheetView zoomScaleNormal="100" workbookViewId="0">
      <pane ySplit="1" topLeftCell="A2" activePane="bottomLeft" state="frozen"/>
      <selection activeCell="D8" sqref="D8"/>
      <selection pane="bottomLeft" activeCell="F5" sqref="F5"/>
    </sheetView>
  </sheetViews>
  <sheetFormatPr defaultColWidth="9.140625" defaultRowHeight="15" x14ac:dyDescent="0.25"/>
  <cols>
    <col min="1" max="1" width="3.85546875" customWidth="1"/>
    <col min="2" max="2" width="24.7109375" customWidth="1"/>
    <col min="3" max="3" width="8.42578125" style="10" customWidth="1"/>
    <col min="4" max="4" width="7.7109375" style="10" customWidth="1"/>
    <col min="5" max="5" width="15.7109375" style="10" customWidth="1"/>
    <col min="6" max="6" width="31.85546875" customWidth="1"/>
    <col min="7" max="13" width="9.140625" style="10"/>
    <col min="16" max="16" width="9.42578125" hidden="1" customWidth="1"/>
    <col min="17" max="19" width="9.28515625" hidden="1" customWidth="1"/>
    <col min="20" max="30" width="9.140625" hidden="1" customWidth="1"/>
  </cols>
  <sheetData>
    <row r="1" spans="1:20" s="7" customFormat="1" ht="26.25" customHeight="1" x14ac:dyDescent="0.25">
      <c r="A1" s="6" t="s">
        <v>220</v>
      </c>
      <c r="B1" s="6" t="s">
        <v>244</v>
      </c>
      <c r="C1" s="6" t="s">
        <v>215</v>
      </c>
      <c r="D1" s="6"/>
      <c r="E1" s="6" t="s">
        <v>185</v>
      </c>
      <c r="F1" s="6" t="s">
        <v>207</v>
      </c>
      <c r="G1" s="6" t="s">
        <v>184</v>
      </c>
      <c r="H1" s="6" t="s">
        <v>208</v>
      </c>
      <c r="I1" s="6" t="s">
        <v>209</v>
      </c>
      <c r="J1" s="6" t="s">
        <v>210</v>
      </c>
      <c r="K1" s="6" t="s">
        <v>211</v>
      </c>
      <c r="L1" s="6" t="s">
        <v>212</v>
      </c>
      <c r="M1" s="6" t="s">
        <v>213</v>
      </c>
      <c r="N1" s="6" t="s">
        <v>214</v>
      </c>
      <c r="O1" s="6" t="s">
        <v>216</v>
      </c>
    </row>
    <row r="2" spans="1:20" x14ac:dyDescent="0.25">
      <c r="A2" s="97">
        <v>1</v>
      </c>
      <c r="B2" s="98"/>
      <c r="C2" s="99"/>
      <c r="D2" s="10">
        <v>1</v>
      </c>
      <c r="E2" s="5"/>
      <c r="F2" t="str">
        <f>IF($E2="","",IF(ISNA(VLOOKUP($E2,DD!$A$2:$C$150,2,0)),"NO SUCH DIVE",VLOOKUP($E2,DD!$A$2:$C$150,2,0)))</f>
        <v/>
      </c>
      <c r="G2" s="10" t="str">
        <f>IF($E2="","",IF(ISNA(VLOOKUP($E2,DD!$A$2:$C$150,3,0)),"",VLOOKUP($E2,DD!$A$2:$C$150,3,0)))</f>
        <v/>
      </c>
      <c r="H2" s="8"/>
      <c r="I2" s="8"/>
      <c r="J2" s="8"/>
      <c r="K2" s="8"/>
      <c r="L2" s="8"/>
      <c r="M2" s="5"/>
      <c r="N2" s="78">
        <f>IF(G2="",0,IF(COUNT(H2:L2)=3,IF(M2&lt;&gt;"",(SUM(H2:J2)-6)*G2,SUM(H2:J2)*G2),IF(M2&lt;&gt;"",(SUM(H2:L2)-MAX(H2:L2)-MIN(H2:L2)-6)*G2,(SUM(H2:L2)-MAX(H2:L2)-MIN(H2:L2))*G2)))</f>
        <v>0</v>
      </c>
      <c r="O2" s="78">
        <f>IF(N2="","",N2)</f>
        <v>0</v>
      </c>
      <c r="Q2" s="36"/>
      <c r="R2" s="35"/>
      <c r="S2" s="35"/>
      <c r="T2" s="9"/>
    </row>
    <row r="3" spans="1:20" x14ac:dyDescent="0.25">
      <c r="A3" s="97"/>
      <c r="B3" s="98"/>
      <c r="C3" s="99"/>
      <c r="D3" s="10">
        <v>2</v>
      </c>
      <c r="E3" s="5"/>
      <c r="F3" t="str">
        <f>IF($E3="","",IF(ISNA(VLOOKUP($E3,DD!$A$2:$C$150,2,0)),"NO SUCH DIVE",VLOOKUP($E3,DD!$A$2:$C$150,2,0)))</f>
        <v/>
      </c>
      <c r="G3" s="10" t="str">
        <f>IF($E3="","",IF(ISNA(VLOOKUP($E3,DD!$A$2:$C$150,3,0)),"",VLOOKUP($E3,DD!$A$2:$C$150,3,0)))</f>
        <v/>
      </c>
      <c r="H3" s="8"/>
      <c r="I3" s="8"/>
      <c r="J3" s="8"/>
      <c r="K3" s="8"/>
      <c r="L3" s="8"/>
      <c r="M3" s="5"/>
      <c r="N3" s="78">
        <f t="shared" ref="N3:N66" si="0">IF(G3="",0,IF(COUNT(H3:L3)=3,IF(M3&lt;&gt;"",(SUM(H3:J3)-6)*G3,SUM(H3:J3)*G3),IF(M3&lt;&gt;"",(SUM(H3:L3)-MAX(H3:L3)-MIN(H3:L3)-6)*G3,(SUM(H3:L3)-MAX(H3:L3)-MIN(H3:L3))*G3)))</f>
        <v>0</v>
      </c>
      <c r="O3" s="78">
        <f>IF(N3="",O2,N3+O2)</f>
        <v>0</v>
      </c>
      <c r="Q3" s="36"/>
      <c r="R3" s="35"/>
      <c r="S3" s="35"/>
      <c r="T3" s="9"/>
    </row>
    <row r="4" spans="1:20" x14ac:dyDescent="0.25">
      <c r="A4" s="97"/>
      <c r="B4" s="98"/>
      <c r="C4" s="99"/>
      <c r="D4" s="10">
        <v>3</v>
      </c>
      <c r="E4" s="5"/>
      <c r="F4" t="str">
        <f>IF($E4="","",IF(ISNA(VLOOKUP($E4,DD!$A$2:$C$150,2,0)),"NO SUCH DIVE",VLOOKUP($E4,DD!$A$2:$C$150,2,0)))</f>
        <v/>
      </c>
      <c r="G4" s="10" t="str">
        <f>IF($E4="","",IF(ISNA(VLOOKUP($E4,DD!$A$2:$C$150,3,0)),"",VLOOKUP($E4,DD!$A$2:$C$150,3,0)))</f>
        <v/>
      </c>
      <c r="H4" s="8"/>
      <c r="I4" s="8"/>
      <c r="J4" s="8"/>
      <c r="K4" s="8"/>
      <c r="L4" s="8"/>
      <c r="M4" s="5"/>
      <c r="N4" s="78">
        <f t="shared" si="0"/>
        <v>0</v>
      </c>
      <c r="O4" s="78">
        <f t="shared" ref="O4:O5" si="1">IF(N4="",O3,N4+O3)</f>
        <v>0</v>
      </c>
      <c r="Q4" s="35"/>
      <c r="R4" s="35"/>
      <c r="S4" s="35"/>
      <c r="T4" s="9"/>
    </row>
    <row r="5" spans="1:20" ht="15.75" thickBot="1" x14ac:dyDescent="0.3">
      <c r="A5" s="97"/>
      <c r="B5" s="98"/>
      <c r="C5" s="99"/>
      <c r="D5" s="10">
        <v>4</v>
      </c>
      <c r="E5" s="5"/>
      <c r="F5" t="str">
        <f>IF($E5="","",IF(ISNA(VLOOKUP($E5,DD!$A$2:$C$150,2,0)),"NO SUCH DIVE",VLOOKUP($E5,DD!$A$2:$C$150,2,0)))</f>
        <v/>
      </c>
      <c r="G5" s="10" t="str">
        <f>IF($E5="","",IF(ISNA(VLOOKUP($E5,DD!$A$2:$C$150,3,0)),"",VLOOKUP($E5,DD!$A$2:$C$150,3,0)))</f>
        <v/>
      </c>
      <c r="H5" s="8"/>
      <c r="I5" s="8"/>
      <c r="J5" s="8"/>
      <c r="K5" s="8"/>
      <c r="L5" s="8"/>
      <c r="M5" s="5"/>
      <c r="N5" s="78">
        <f t="shared" si="0"/>
        <v>0</v>
      </c>
      <c r="O5" s="78">
        <f t="shared" si="1"/>
        <v>0</v>
      </c>
      <c r="Q5" s="35"/>
      <c r="R5" s="35"/>
      <c r="S5" s="35"/>
      <c r="T5" s="9"/>
    </row>
    <row r="6" spans="1:20" ht="15.75" thickBot="1" x14ac:dyDescent="0.3">
      <c r="A6" s="97"/>
      <c r="B6" s="98"/>
      <c r="C6" s="99"/>
      <c r="D6" s="10">
        <v>5</v>
      </c>
      <c r="E6" s="5"/>
      <c r="F6" t="str">
        <f>IF($E6="","",IF(ISNA(VLOOKUP($E6,DD!$A$2:$C$150,2,0)),"NO SUCH DIVE",VLOOKUP($E6,DD!$A$2:$C$150,2,0)))</f>
        <v/>
      </c>
      <c r="G6" s="10" t="str">
        <f>IF($E6="","",IF(ISNA(VLOOKUP($E6,DD!$A$2:$C$150,3,0)),"",VLOOKUP($E6,DD!$A$2:$C$150,3,0)))</f>
        <v/>
      </c>
      <c r="H6" s="8"/>
      <c r="I6" s="8"/>
      <c r="J6" s="8"/>
      <c r="K6" s="8"/>
      <c r="L6" s="8"/>
      <c r="M6" s="5"/>
      <c r="N6" s="78">
        <f t="shared" si="0"/>
        <v>0</v>
      </c>
      <c r="O6" s="79">
        <f>IF(N6="",O5,N6+O5)</f>
        <v>0</v>
      </c>
      <c r="Q6" s="35">
        <f>IF(O6&lt;&gt;"",O6+A2/10000,0)</f>
        <v>1E-4</v>
      </c>
      <c r="R6" s="35">
        <f>B2</f>
        <v>0</v>
      </c>
      <c r="S6" s="35">
        <f>C2</f>
        <v>0</v>
      </c>
      <c r="T6" s="9"/>
    </row>
    <row r="7" spans="1:20" x14ac:dyDescent="0.25">
      <c r="A7" s="100">
        <v>2</v>
      </c>
      <c r="B7" s="101"/>
      <c r="C7" s="102"/>
      <c r="D7" s="42">
        <v>1</v>
      </c>
      <c r="E7" s="40"/>
      <c r="F7" s="43" t="str">
        <f>IF($E7="","",IF(ISNA(VLOOKUP($E7,DD!$A$2:$C$150,2,0)),"NO SUCH DIVE",VLOOKUP($E7,DD!$A$2:$C$150,2,0)))</f>
        <v/>
      </c>
      <c r="G7" s="42" t="str">
        <f>IF($E7="","",IF(ISNA(VLOOKUP($E7,DD!$A$2:$C$150,3,0)),"",VLOOKUP($E7,DD!$A$2:$C$150,3,0)))</f>
        <v/>
      </c>
      <c r="H7" s="41"/>
      <c r="I7" s="41"/>
      <c r="J7" s="41"/>
      <c r="K7" s="41"/>
      <c r="L7" s="41"/>
      <c r="M7" s="40"/>
      <c r="N7" s="82">
        <f t="shared" si="0"/>
        <v>0</v>
      </c>
      <c r="O7" s="82">
        <f t="shared" ref="O7" si="2">IF(N7="","",N7)</f>
        <v>0</v>
      </c>
      <c r="Q7" s="36"/>
      <c r="R7" s="35"/>
      <c r="S7" s="35"/>
      <c r="T7" s="9"/>
    </row>
    <row r="8" spans="1:20" x14ac:dyDescent="0.25">
      <c r="A8" s="100"/>
      <c r="B8" s="101"/>
      <c r="C8" s="102"/>
      <c r="D8" s="42">
        <v>2</v>
      </c>
      <c r="E8" s="40"/>
      <c r="F8" s="43" t="str">
        <f>IF($E8="","",IF(ISNA(VLOOKUP($E8,DD!$A$2:$C$150,2,0)),"NO SUCH DIVE",VLOOKUP($E8,DD!$A$2:$C$150,2,0)))</f>
        <v/>
      </c>
      <c r="G8" s="42" t="str">
        <f>IF($E8="","",IF(ISNA(VLOOKUP($E8,DD!$A$2:$C$150,3,0)),"",VLOOKUP($E8,DD!$A$2:$C$150,3,0)))</f>
        <v/>
      </c>
      <c r="H8" s="41"/>
      <c r="I8" s="41"/>
      <c r="J8" s="41"/>
      <c r="K8" s="41"/>
      <c r="L8" s="41"/>
      <c r="M8" s="40"/>
      <c r="N8" s="82">
        <f t="shared" si="0"/>
        <v>0</v>
      </c>
      <c r="O8" s="82">
        <f t="shared" ref="O8:O11" si="3">IF(N8="",O7,N8+O7)</f>
        <v>0</v>
      </c>
      <c r="Q8" s="36"/>
      <c r="R8" s="35"/>
      <c r="S8" s="35"/>
      <c r="T8" s="9"/>
    </row>
    <row r="9" spans="1:20" x14ac:dyDescent="0.25">
      <c r="A9" s="100"/>
      <c r="B9" s="101"/>
      <c r="C9" s="102"/>
      <c r="D9" s="42">
        <v>3</v>
      </c>
      <c r="E9" s="40"/>
      <c r="F9" s="43" t="str">
        <f>IF($E9="","",IF(ISNA(VLOOKUP($E9,DD!$A$2:$C$150,2,0)),"NO SUCH DIVE",VLOOKUP($E9,DD!$A$2:$C$150,2,0)))</f>
        <v/>
      </c>
      <c r="G9" s="42" t="str">
        <f>IF($E9="","",IF(ISNA(VLOOKUP($E9,DD!$A$2:$C$150,3,0)),"",VLOOKUP($E9,DD!$A$2:$C$150,3,0)))</f>
        <v/>
      </c>
      <c r="H9" s="41"/>
      <c r="I9" s="41"/>
      <c r="J9" s="41"/>
      <c r="K9" s="41"/>
      <c r="L9" s="41"/>
      <c r="M9" s="40"/>
      <c r="N9" s="82">
        <f t="shared" si="0"/>
        <v>0</v>
      </c>
      <c r="O9" s="82">
        <f t="shared" si="3"/>
        <v>0</v>
      </c>
      <c r="Q9" s="35"/>
      <c r="R9" s="35"/>
      <c r="S9" s="35"/>
      <c r="T9" s="9"/>
    </row>
    <row r="10" spans="1:20" ht="15.75" thickBot="1" x14ac:dyDescent="0.3">
      <c r="A10" s="100"/>
      <c r="B10" s="101"/>
      <c r="C10" s="102"/>
      <c r="D10" s="42">
        <v>4</v>
      </c>
      <c r="E10" s="40"/>
      <c r="F10" s="43" t="str">
        <f>IF($E10="","",IF(ISNA(VLOOKUP($E10,DD!$A$2:$C$150,2,0)),"NO SUCH DIVE",VLOOKUP($E10,DD!$A$2:$C$150,2,0)))</f>
        <v/>
      </c>
      <c r="G10" s="42" t="str">
        <f>IF($E10="","",IF(ISNA(VLOOKUP($E10,DD!$A$2:$C$150,3,0)),"",VLOOKUP($E10,DD!$A$2:$C$150,3,0)))</f>
        <v/>
      </c>
      <c r="H10" s="41"/>
      <c r="I10" s="41"/>
      <c r="J10" s="41"/>
      <c r="K10" s="41"/>
      <c r="L10" s="41"/>
      <c r="M10" s="40"/>
      <c r="N10" s="82">
        <f t="shared" si="0"/>
        <v>0</v>
      </c>
      <c r="O10" s="82">
        <f t="shared" si="3"/>
        <v>0</v>
      </c>
      <c r="Q10" s="35"/>
      <c r="R10" s="35"/>
      <c r="S10" s="35"/>
      <c r="T10" s="9"/>
    </row>
    <row r="11" spans="1:20" ht="15.75" thickBot="1" x14ac:dyDescent="0.3">
      <c r="A11" s="100"/>
      <c r="B11" s="101"/>
      <c r="C11" s="102"/>
      <c r="D11" s="42">
        <v>5</v>
      </c>
      <c r="E11" s="40"/>
      <c r="F11" s="43" t="str">
        <f>IF($E11="","",IF(ISNA(VLOOKUP($E11,DD!$A$2:$C$150,2,0)),"NO SUCH DIVE",VLOOKUP($E11,DD!$A$2:$C$150,2,0)))</f>
        <v/>
      </c>
      <c r="G11" s="42" t="str">
        <f>IF($E11="","",IF(ISNA(VLOOKUP($E11,DD!$A$2:$C$150,3,0)),"",VLOOKUP($E11,DD!$A$2:$C$150,3,0)))</f>
        <v/>
      </c>
      <c r="H11" s="41"/>
      <c r="I11" s="41"/>
      <c r="J11" s="41"/>
      <c r="K11" s="41"/>
      <c r="L11" s="41"/>
      <c r="M11" s="40"/>
      <c r="N11" s="82">
        <f t="shared" si="0"/>
        <v>0</v>
      </c>
      <c r="O11" s="83">
        <f t="shared" si="3"/>
        <v>0</v>
      </c>
      <c r="Q11" s="35">
        <f t="shared" ref="Q11" si="4">IF(O11&lt;&gt;"",O11+A7/10000,0)</f>
        <v>2.0000000000000001E-4</v>
      </c>
      <c r="R11" s="35">
        <f t="shared" ref="R11:S11" si="5">B7</f>
        <v>0</v>
      </c>
      <c r="S11" s="35">
        <f t="shared" si="5"/>
        <v>0</v>
      </c>
      <c r="T11" s="9"/>
    </row>
    <row r="12" spans="1:20" x14ac:dyDescent="0.25">
      <c r="A12" s="97">
        <v>3</v>
      </c>
      <c r="B12" s="98"/>
      <c r="C12" s="99"/>
      <c r="D12" s="10">
        <v>1</v>
      </c>
      <c r="E12" s="5"/>
      <c r="F12" t="str">
        <f>IF($E12="","",IF(ISNA(VLOOKUP($E12,DD!$A$2:$C$150,2,0)),"NO SUCH DIVE",VLOOKUP($E12,DD!$A$2:$C$150,2,0)))</f>
        <v/>
      </c>
      <c r="G12" s="10" t="str">
        <f>IF($E12="","",IF(ISNA(VLOOKUP($E12,DD!$A$2:$C$150,3,0)),"",VLOOKUP($E12,DD!$A$2:$C$150,3,0)))</f>
        <v/>
      </c>
      <c r="H12" s="8"/>
      <c r="I12" s="8"/>
      <c r="J12" s="8"/>
      <c r="K12" s="8"/>
      <c r="L12" s="8"/>
      <c r="M12" s="5"/>
      <c r="N12" s="78">
        <f t="shared" si="0"/>
        <v>0</v>
      </c>
      <c r="O12" s="78">
        <f t="shared" ref="O12" si="6">IF(N12="","",N12)</f>
        <v>0</v>
      </c>
      <c r="Q12" s="36"/>
      <c r="R12" s="35"/>
      <c r="S12" s="35"/>
      <c r="T12" s="9"/>
    </row>
    <row r="13" spans="1:20" x14ac:dyDescent="0.25">
      <c r="A13" s="97"/>
      <c r="B13" s="98"/>
      <c r="C13" s="99"/>
      <c r="D13" s="10">
        <v>2</v>
      </c>
      <c r="E13" s="5"/>
      <c r="F13" t="str">
        <f>IF($E13="","",IF(ISNA(VLOOKUP($E13,DD!$A$2:$C$150,2,0)),"NO SUCH DIVE",VLOOKUP($E13,DD!$A$2:$C$150,2,0)))</f>
        <v/>
      </c>
      <c r="G13" s="10" t="str">
        <f>IF($E13="","",IF(ISNA(VLOOKUP($E13,DD!$A$2:$C$150,3,0)),"",VLOOKUP($E13,DD!$A$2:$C$150,3,0)))</f>
        <v/>
      </c>
      <c r="H13" s="8"/>
      <c r="I13" s="8"/>
      <c r="J13" s="8"/>
      <c r="K13" s="8"/>
      <c r="L13" s="8"/>
      <c r="M13" s="5"/>
      <c r="N13" s="78">
        <f t="shared" si="0"/>
        <v>0</v>
      </c>
      <c r="O13" s="78">
        <f t="shared" ref="O13:O16" si="7">IF(N13="",O12,N13+O12)</f>
        <v>0</v>
      </c>
      <c r="Q13" s="36"/>
      <c r="R13" s="35"/>
      <c r="S13" s="35"/>
      <c r="T13" s="9"/>
    </row>
    <row r="14" spans="1:20" x14ac:dyDescent="0.25">
      <c r="A14" s="97"/>
      <c r="B14" s="98"/>
      <c r="C14" s="99"/>
      <c r="D14" s="10">
        <v>3</v>
      </c>
      <c r="E14" s="5"/>
      <c r="F14" t="str">
        <f>IF($E14="","",IF(ISNA(VLOOKUP($E14,DD!$A$2:$C$150,2,0)),"NO SUCH DIVE",VLOOKUP($E14,DD!$A$2:$C$150,2,0)))</f>
        <v/>
      </c>
      <c r="G14" s="10" t="str">
        <f>IF($E14="","",IF(ISNA(VLOOKUP($E14,DD!$A$2:$C$150,3,0)),"",VLOOKUP($E14,DD!$A$2:$C$150,3,0)))</f>
        <v/>
      </c>
      <c r="H14" s="8"/>
      <c r="I14" s="8"/>
      <c r="J14" s="8"/>
      <c r="K14" s="8"/>
      <c r="L14" s="8"/>
      <c r="M14" s="5"/>
      <c r="N14" s="78">
        <f t="shared" si="0"/>
        <v>0</v>
      </c>
      <c r="O14" s="78">
        <f t="shared" si="7"/>
        <v>0</v>
      </c>
      <c r="Q14" s="35"/>
      <c r="R14" s="35"/>
      <c r="S14" s="35"/>
      <c r="T14" s="9"/>
    </row>
    <row r="15" spans="1:20" ht="15.75" thickBot="1" x14ac:dyDescent="0.3">
      <c r="A15" s="97"/>
      <c r="B15" s="98"/>
      <c r="C15" s="99"/>
      <c r="D15" s="10">
        <v>4</v>
      </c>
      <c r="E15" s="5"/>
      <c r="F15" t="str">
        <f>IF($E15="","",IF(ISNA(VLOOKUP($E15,DD!$A$2:$C$150,2,0)),"NO SUCH DIVE",VLOOKUP($E15,DD!$A$2:$C$150,2,0)))</f>
        <v/>
      </c>
      <c r="G15" s="10" t="str">
        <f>IF($E15="","",IF(ISNA(VLOOKUP($E15,DD!$A$2:$C$150,3,0)),"",VLOOKUP($E15,DD!$A$2:$C$150,3,0)))</f>
        <v/>
      </c>
      <c r="H15" s="8"/>
      <c r="I15" s="8"/>
      <c r="J15" s="8"/>
      <c r="K15" s="8"/>
      <c r="L15" s="8"/>
      <c r="M15" s="5"/>
      <c r="N15" s="78">
        <f t="shared" si="0"/>
        <v>0</v>
      </c>
      <c r="O15" s="78">
        <f t="shared" si="7"/>
        <v>0</v>
      </c>
      <c r="Q15" s="35"/>
      <c r="R15" s="35"/>
      <c r="S15" s="35"/>
      <c r="T15" s="9"/>
    </row>
    <row r="16" spans="1:20" ht="15.75" thickBot="1" x14ac:dyDescent="0.3">
      <c r="A16" s="97"/>
      <c r="B16" s="98"/>
      <c r="C16" s="99"/>
      <c r="D16" s="10">
        <v>5</v>
      </c>
      <c r="E16" s="5"/>
      <c r="F16" t="str">
        <f>IF($E16="","",IF(ISNA(VLOOKUP($E16,DD!$A$2:$C$150,2,0)),"NO SUCH DIVE",VLOOKUP($E16,DD!$A$2:$C$150,2,0)))</f>
        <v/>
      </c>
      <c r="G16" s="10" t="str">
        <f>IF($E16="","",IF(ISNA(VLOOKUP($E16,DD!$A$2:$C$150,3,0)),"",VLOOKUP($E16,DD!$A$2:$C$150,3,0)))</f>
        <v/>
      </c>
      <c r="H16" s="8"/>
      <c r="I16" s="8"/>
      <c r="J16" s="8"/>
      <c r="K16" s="8"/>
      <c r="L16" s="8"/>
      <c r="M16" s="5"/>
      <c r="N16" s="78">
        <f t="shared" si="0"/>
        <v>0</v>
      </c>
      <c r="O16" s="79">
        <f t="shared" si="7"/>
        <v>0</v>
      </c>
      <c r="Q16" s="35">
        <f t="shared" ref="Q16" si="8">IF(O16&lt;&gt;"",O16+A12/10000,0)</f>
        <v>2.9999999999999997E-4</v>
      </c>
      <c r="R16" s="35">
        <f t="shared" ref="R16:S16" si="9">B12</f>
        <v>0</v>
      </c>
      <c r="S16" s="35">
        <f t="shared" si="9"/>
        <v>0</v>
      </c>
      <c r="T16" s="9"/>
    </row>
    <row r="17" spans="1:20" x14ac:dyDescent="0.25">
      <c r="A17" s="100">
        <v>4</v>
      </c>
      <c r="B17" s="101"/>
      <c r="C17" s="102"/>
      <c r="D17" s="42">
        <v>1</v>
      </c>
      <c r="E17" s="40"/>
      <c r="F17" s="43" t="str">
        <f>IF($E17="","",IF(ISNA(VLOOKUP($E17,DD!$A$2:$C$150,2,0)),"NO SUCH DIVE",VLOOKUP($E17,DD!$A$2:$C$150,2,0)))</f>
        <v/>
      </c>
      <c r="G17" s="42" t="str">
        <f>IF($E17="","",IF(ISNA(VLOOKUP($E17,DD!$A$2:$C$150,3,0)),"",VLOOKUP($E17,DD!$A$2:$C$150,3,0)))</f>
        <v/>
      </c>
      <c r="H17" s="41"/>
      <c r="I17" s="41"/>
      <c r="J17" s="41"/>
      <c r="K17" s="41"/>
      <c r="L17" s="41"/>
      <c r="M17" s="40"/>
      <c r="N17" s="82">
        <f t="shared" si="0"/>
        <v>0</v>
      </c>
      <c r="O17" s="82">
        <f t="shared" ref="O17" si="10">IF(N17="","",N17)</f>
        <v>0</v>
      </c>
      <c r="Q17" s="36"/>
      <c r="R17" s="35"/>
      <c r="S17" s="35"/>
      <c r="T17" s="9"/>
    </row>
    <row r="18" spans="1:20" x14ac:dyDescent="0.25">
      <c r="A18" s="100"/>
      <c r="B18" s="101"/>
      <c r="C18" s="102"/>
      <c r="D18" s="42">
        <v>2</v>
      </c>
      <c r="E18" s="40"/>
      <c r="F18" s="43" t="str">
        <f>IF($E18="","",IF(ISNA(VLOOKUP($E18,DD!$A$2:$C$150,2,0)),"NO SUCH DIVE",VLOOKUP($E18,DD!$A$2:$C$150,2,0)))</f>
        <v/>
      </c>
      <c r="G18" s="42" t="str">
        <f>IF($E18="","",IF(ISNA(VLOOKUP($E18,DD!$A$2:$C$150,3,0)),"",VLOOKUP($E18,DD!$A$2:$C$150,3,0)))</f>
        <v/>
      </c>
      <c r="H18" s="41"/>
      <c r="I18" s="41"/>
      <c r="J18" s="41"/>
      <c r="K18" s="41"/>
      <c r="L18" s="41"/>
      <c r="M18" s="40"/>
      <c r="N18" s="82">
        <f t="shared" si="0"/>
        <v>0</v>
      </c>
      <c r="O18" s="82">
        <f t="shared" ref="O18:O21" si="11">IF(N18="",O17,N18+O17)</f>
        <v>0</v>
      </c>
      <c r="Q18" s="36"/>
      <c r="R18" s="35"/>
      <c r="S18" s="35"/>
      <c r="T18" s="9"/>
    </row>
    <row r="19" spans="1:20" x14ac:dyDescent="0.25">
      <c r="A19" s="100"/>
      <c r="B19" s="101"/>
      <c r="C19" s="102"/>
      <c r="D19" s="42">
        <v>3</v>
      </c>
      <c r="E19" s="40"/>
      <c r="F19" s="43" t="str">
        <f>IF($E19="","",IF(ISNA(VLOOKUP($E19,DD!$A$2:$C$150,2,0)),"NO SUCH DIVE",VLOOKUP($E19,DD!$A$2:$C$150,2,0)))</f>
        <v/>
      </c>
      <c r="G19" s="42" t="str">
        <f>IF($E19="","",IF(ISNA(VLOOKUP($E19,DD!$A$2:$C$150,3,0)),"",VLOOKUP($E19,DD!$A$2:$C$150,3,0)))</f>
        <v/>
      </c>
      <c r="H19" s="41"/>
      <c r="I19" s="41"/>
      <c r="J19" s="41"/>
      <c r="K19" s="41"/>
      <c r="L19" s="41"/>
      <c r="M19" s="40"/>
      <c r="N19" s="82">
        <f t="shared" si="0"/>
        <v>0</v>
      </c>
      <c r="O19" s="82">
        <f t="shared" si="11"/>
        <v>0</v>
      </c>
      <c r="Q19" s="35"/>
      <c r="R19" s="35"/>
      <c r="S19" s="35"/>
      <c r="T19" s="9"/>
    </row>
    <row r="20" spans="1:20" ht="15.75" thickBot="1" x14ac:dyDescent="0.3">
      <c r="A20" s="100"/>
      <c r="B20" s="101"/>
      <c r="C20" s="102"/>
      <c r="D20" s="42">
        <v>4</v>
      </c>
      <c r="E20" s="40"/>
      <c r="F20" s="43" t="str">
        <f>IF($E20="","",IF(ISNA(VLOOKUP($E20,DD!$A$2:$C$150,2,0)),"NO SUCH DIVE",VLOOKUP($E20,DD!$A$2:$C$150,2,0)))</f>
        <v/>
      </c>
      <c r="G20" s="42" t="str">
        <f>IF($E20="","",IF(ISNA(VLOOKUP($E20,DD!$A$2:$C$150,3,0)),"",VLOOKUP($E20,DD!$A$2:$C$150,3,0)))</f>
        <v/>
      </c>
      <c r="H20" s="41"/>
      <c r="I20" s="41"/>
      <c r="J20" s="41"/>
      <c r="K20" s="41"/>
      <c r="L20" s="41"/>
      <c r="M20" s="40"/>
      <c r="N20" s="82">
        <f t="shared" si="0"/>
        <v>0</v>
      </c>
      <c r="O20" s="82">
        <f t="shared" si="11"/>
        <v>0</v>
      </c>
      <c r="Q20" s="35"/>
      <c r="R20" s="35"/>
      <c r="S20" s="35"/>
      <c r="T20" s="9"/>
    </row>
    <row r="21" spans="1:20" ht="15.75" thickBot="1" x14ac:dyDescent="0.3">
      <c r="A21" s="100"/>
      <c r="B21" s="101"/>
      <c r="C21" s="102"/>
      <c r="D21" s="42">
        <v>5</v>
      </c>
      <c r="E21" s="40"/>
      <c r="F21" s="43" t="str">
        <f>IF($E21="","",IF(ISNA(VLOOKUP($E21,DD!$A$2:$C$150,2,0)),"NO SUCH DIVE",VLOOKUP($E21,DD!$A$2:$C$150,2,0)))</f>
        <v/>
      </c>
      <c r="G21" s="42" t="str">
        <f>IF($E21="","",IF(ISNA(VLOOKUP($E21,DD!$A$2:$C$150,3,0)),"",VLOOKUP($E21,DD!$A$2:$C$150,3,0)))</f>
        <v/>
      </c>
      <c r="H21" s="41"/>
      <c r="I21" s="41"/>
      <c r="J21" s="41"/>
      <c r="K21" s="41"/>
      <c r="L21" s="41"/>
      <c r="M21" s="40"/>
      <c r="N21" s="82">
        <f t="shared" si="0"/>
        <v>0</v>
      </c>
      <c r="O21" s="83">
        <f t="shared" si="11"/>
        <v>0</v>
      </c>
      <c r="Q21" s="35">
        <f t="shared" ref="Q21" si="12">IF(O21&lt;&gt;"",O21+A17/10000,0)</f>
        <v>4.0000000000000002E-4</v>
      </c>
      <c r="R21" s="35">
        <f t="shared" ref="R21:S21" si="13">B17</f>
        <v>0</v>
      </c>
      <c r="S21" s="35">
        <f t="shared" si="13"/>
        <v>0</v>
      </c>
      <c r="T21" s="9"/>
    </row>
    <row r="22" spans="1:20" x14ac:dyDescent="0.25">
      <c r="A22" s="97">
        <v>5</v>
      </c>
      <c r="B22" s="98"/>
      <c r="C22" s="99"/>
      <c r="D22" s="10">
        <v>1</v>
      </c>
      <c r="E22" s="5"/>
      <c r="F22" t="str">
        <f>IF($E22="","",IF(ISNA(VLOOKUP($E22,DD!$A$2:$C$150,2,0)),"NO SUCH DIVE",VLOOKUP($E22,DD!$A$2:$C$150,2,0)))</f>
        <v/>
      </c>
      <c r="G22" s="10" t="str">
        <f>IF($E22="","",IF(ISNA(VLOOKUP($E22,DD!$A$2:$C$150,3,0)),"",VLOOKUP($E22,DD!$A$2:$C$150,3,0)))</f>
        <v/>
      </c>
      <c r="H22" s="8"/>
      <c r="I22" s="8"/>
      <c r="J22" s="8"/>
      <c r="K22" s="8"/>
      <c r="L22" s="8"/>
      <c r="M22" s="5"/>
      <c r="N22" s="78">
        <f t="shared" si="0"/>
        <v>0</v>
      </c>
      <c r="O22" s="78">
        <f t="shared" ref="O22" si="14">IF(N22="","",N22)</f>
        <v>0</v>
      </c>
      <c r="Q22" s="36"/>
      <c r="R22" s="35"/>
      <c r="S22" s="35"/>
      <c r="T22" s="9"/>
    </row>
    <row r="23" spans="1:20" x14ac:dyDescent="0.25">
      <c r="A23" s="97"/>
      <c r="B23" s="98"/>
      <c r="C23" s="99"/>
      <c r="D23" s="10">
        <v>2</v>
      </c>
      <c r="E23" s="5"/>
      <c r="F23" t="str">
        <f>IF($E23="","",IF(ISNA(VLOOKUP($E23,DD!$A$2:$C$150,2,0)),"NO SUCH DIVE",VLOOKUP($E23,DD!$A$2:$C$150,2,0)))</f>
        <v/>
      </c>
      <c r="G23" s="10" t="str">
        <f>IF($E23="","",IF(ISNA(VLOOKUP($E23,DD!$A$2:$C$150,3,0)),"",VLOOKUP($E23,DD!$A$2:$C$150,3,0)))</f>
        <v/>
      </c>
      <c r="H23" s="8"/>
      <c r="I23" s="8"/>
      <c r="J23" s="8"/>
      <c r="K23" s="8"/>
      <c r="L23" s="8"/>
      <c r="M23" s="5"/>
      <c r="N23" s="78">
        <f t="shared" si="0"/>
        <v>0</v>
      </c>
      <c r="O23" s="78">
        <f t="shared" ref="O23:O26" si="15">IF(N23="",O22,N23+O22)</f>
        <v>0</v>
      </c>
      <c r="Q23" s="36"/>
      <c r="R23" s="35"/>
      <c r="S23" s="35"/>
      <c r="T23" s="9"/>
    </row>
    <row r="24" spans="1:20" x14ac:dyDescent="0.25">
      <c r="A24" s="97"/>
      <c r="B24" s="98"/>
      <c r="C24" s="99"/>
      <c r="D24" s="10">
        <v>3</v>
      </c>
      <c r="E24" s="5"/>
      <c r="F24" t="str">
        <f>IF($E24="","",IF(ISNA(VLOOKUP($E24,DD!$A$2:$C$150,2,0)),"NO SUCH DIVE",VLOOKUP($E24,DD!$A$2:$C$150,2,0)))</f>
        <v/>
      </c>
      <c r="G24" s="10" t="str">
        <f>IF($E24="","",IF(ISNA(VLOOKUP($E24,DD!$A$2:$C$150,3,0)),"",VLOOKUP($E24,DD!$A$2:$C$150,3,0)))</f>
        <v/>
      </c>
      <c r="H24" s="8"/>
      <c r="I24" s="8"/>
      <c r="J24" s="8"/>
      <c r="K24" s="8"/>
      <c r="L24" s="8"/>
      <c r="M24" s="5"/>
      <c r="N24" s="78">
        <f t="shared" si="0"/>
        <v>0</v>
      </c>
      <c r="O24" s="78">
        <f t="shared" si="15"/>
        <v>0</v>
      </c>
      <c r="Q24" s="35"/>
      <c r="R24" s="35"/>
      <c r="S24" s="35"/>
      <c r="T24" s="9"/>
    </row>
    <row r="25" spans="1:20" ht="15.75" thickBot="1" x14ac:dyDescent="0.3">
      <c r="A25" s="97"/>
      <c r="B25" s="98"/>
      <c r="C25" s="99"/>
      <c r="D25" s="10">
        <v>4</v>
      </c>
      <c r="E25" s="5"/>
      <c r="F25" t="str">
        <f>IF($E25="","",IF(ISNA(VLOOKUP($E25,DD!$A$2:$C$150,2,0)),"NO SUCH DIVE",VLOOKUP($E25,DD!$A$2:$C$150,2,0)))</f>
        <v/>
      </c>
      <c r="G25" s="10" t="str">
        <f>IF($E25="","",IF(ISNA(VLOOKUP($E25,DD!$A$2:$C$150,3,0)),"",VLOOKUP($E25,DD!$A$2:$C$150,3,0)))</f>
        <v/>
      </c>
      <c r="H25" s="8"/>
      <c r="I25" s="8"/>
      <c r="J25" s="8"/>
      <c r="K25" s="8"/>
      <c r="L25" s="8"/>
      <c r="M25" s="5"/>
      <c r="N25" s="78">
        <f t="shared" si="0"/>
        <v>0</v>
      </c>
      <c r="O25" s="78">
        <f t="shared" si="15"/>
        <v>0</v>
      </c>
      <c r="Q25" s="35"/>
      <c r="R25" s="35"/>
      <c r="S25" s="35"/>
      <c r="T25" s="9"/>
    </row>
    <row r="26" spans="1:20" ht="15.75" thickBot="1" x14ac:dyDescent="0.3">
      <c r="A26" s="97"/>
      <c r="B26" s="98"/>
      <c r="C26" s="99"/>
      <c r="D26" s="10">
        <v>5</v>
      </c>
      <c r="E26" s="5"/>
      <c r="F26" t="str">
        <f>IF($E26="","",IF(ISNA(VLOOKUP($E26,DD!$A$2:$C$150,2,0)),"NO SUCH DIVE",VLOOKUP($E26,DD!$A$2:$C$150,2,0)))</f>
        <v/>
      </c>
      <c r="G26" s="10" t="str">
        <f>IF($E26="","",IF(ISNA(VLOOKUP($E26,DD!$A$2:$C$150,3,0)),"",VLOOKUP($E26,DD!$A$2:$C$150,3,0)))</f>
        <v/>
      </c>
      <c r="H26" s="8"/>
      <c r="I26" s="8"/>
      <c r="J26" s="8"/>
      <c r="K26" s="8"/>
      <c r="L26" s="8"/>
      <c r="M26" s="5"/>
      <c r="N26" s="78">
        <f t="shared" si="0"/>
        <v>0</v>
      </c>
      <c r="O26" s="79">
        <f t="shared" si="15"/>
        <v>0</v>
      </c>
      <c r="Q26" s="35">
        <f t="shared" ref="Q26" si="16">IF(O26&lt;&gt;"",O26+A22/10000,0)</f>
        <v>5.0000000000000001E-4</v>
      </c>
      <c r="R26" s="35">
        <f t="shared" ref="R26:S26" si="17">B22</f>
        <v>0</v>
      </c>
      <c r="S26" s="35">
        <f t="shared" si="17"/>
        <v>0</v>
      </c>
    </row>
    <row r="27" spans="1:20" x14ac:dyDescent="0.25">
      <c r="A27" s="100">
        <v>6</v>
      </c>
      <c r="B27" s="101"/>
      <c r="C27" s="102"/>
      <c r="D27" s="42">
        <v>1</v>
      </c>
      <c r="E27" s="40"/>
      <c r="F27" s="43" t="str">
        <f>IF($E27="","",IF(ISNA(VLOOKUP($E27,DD!$A$2:$C$150,2,0)),"NO SUCH DIVE",VLOOKUP($E27,DD!$A$2:$C$150,2,0)))</f>
        <v/>
      </c>
      <c r="G27" s="42" t="str">
        <f>IF($E27="","",IF(ISNA(VLOOKUP($E27,DD!$A$2:$C$150,3,0)),"",VLOOKUP($E27,DD!$A$2:$C$150,3,0)))</f>
        <v/>
      </c>
      <c r="H27" s="41"/>
      <c r="I27" s="41"/>
      <c r="J27" s="41"/>
      <c r="K27" s="41"/>
      <c r="L27" s="41"/>
      <c r="M27" s="40"/>
      <c r="N27" s="82">
        <f t="shared" si="0"/>
        <v>0</v>
      </c>
      <c r="O27" s="82">
        <f t="shared" ref="O27" si="18">IF(N27="","",N27)</f>
        <v>0</v>
      </c>
      <c r="Q27" s="36"/>
      <c r="R27" s="35"/>
      <c r="S27" s="35"/>
    </row>
    <row r="28" spans="1:20" x14ac:dyDescent="0.25">
      <c r="A28" s="100"/>
      <c r="B28" s="101"/>
      <c r="C28" s="102"/>
      <c r="D28" s="42">
        <v>2</v>
      </c>
      <c r="E28" s="40"/>
      <c r="F28" s="43" t="str">
        <f>IF($E28="","",IF(ISNA(VLOOKUP($E28,DD!$A$2:$C$150,2,0)),"NO SUCH DIVE",VLOOKUP($E28,DD!$A$2:$C$150,2,0)))</f>
        <v/>
      </c>
      <c r="G28" s="42" t="str">
        <f>IF($E28="","",IF(ISNA(VLOOKUP($E28,DD!$A$2:$C$150,3,0)),"",VLOOKUP($E28,DD!$A$2:$C$150,3,0)))</f>
        <v/>
      </c>
      <c r="H28" s="41"/>
      <c r="I28" s="41"/>
      <c r="J28" s="41"/>
      <c r="K28" s="41"/>
      <c r="L28" s="41"/>
      <c r="M28" s="40"/>
      <c r="N28" s="82">
        <f t="shared" si="0"/>
        <v>0</v>
      </c>
      <c r="O28" s="82">
        <f t="shared" ref="O28:O31" si="19">IF(N28="",O27,N28+O27)</f>
        <v>0</v>
      </c>
      <c r="Q28" s="36"/>
      <c r="R28" s="35"/>
      <c r="S28" s="35"/>
    </row>
    <row r="29" spans="1:20" x14ac:dyDescent="0.25">
      <c r="A29" s="100"/>
      <c r="B29" s="101"/>
      <c r="C29" s="102"/>
      <c r="D29" s="42">
        <v>3</v>
      </c>
      <c r="E29" s="40"/>
      <c r="F29" s="43" t="str">
        <f>IF($E29="","",IF(ISNA(VLOOKUP($E29,DD!$A$2:$C$150,2,0)),"NO SUCH DIVE",VLOOKUP($E29,DD!$A$2:$C$150,2,0)))</f>
        <v/>
      </c>
      <c r="G29" s="42" t="str">
        <f>IF($E29="","",IF(ISNA(VLOOKUP($E29,DD!$A$2:$C$150,3,0)),"",VLOOKUP($E29,DD!$A$2:$C$150,3,0)))</f>
        <v/>
      </c>
      <c r="H29" s="41"/>
      <c r="I29" s="41"/>
      <c r="J29" s="41"/>
      <c r="K29" s="41"/>
      <c r="L29" s="41"/>
      <c r="M29" s="40"/>
      <c r="N29" s="82">
        <f t="shared" si="0"/>
        <v>0</v>
      </c>
      <c r="O29" s="82">
        <f t="shared" si="19"/>
        <v>0</v>
      </c>
      <c r="Q29" s="35"/>
      <c r="R29" s="35"/>
      <c r="S29" s="35"/>
    </row>
    <row r="30" spans="1:20" ht="15.75" thickBot="1" x14ac:dyDescent="0.3">
      <c r="A30" s="100"/>
      <c r="B30" s="101"/>
      <c r="C30" s="102"/>
      <c r="D30" s="42">
        <v>4</v>
      </c>
      <c r="E30" s="40"/>
      <c r="F30" s="43" t="str">
        <f>IF($E30="","",IF(ISNA(VLOOKUP($E30,DD!$A$2:$C$150,2,0)),"NO SUCH DIVE",VLOOKUP($E30,DD!$A$2:$C$150,2,0)))</f>
        <v/>
      </c>
      <c r="G30" s="42" t="str">
        <f>IF($E30="","",IF(ISNA(VLOOKUP($E30,DD!$A$2:$C$150,3,0)),"",VLOOKUP($E30,DD!$A$2:$C$150,3,0)))</f>
        <v/>
      </c>
      <c r="H30" s="41"/>
      <c r="I30" s="41"/>
      <c r="J30" s="41"/>
      <c r="K30" s="41"/>
      <c r="L30" s="41"/>
      <c r="M30" s="40"/>
      <c r="N30" s="82">
        <f t="shared" si="0"/>
        <v>0</v>
      </c>
      <c r="O30" s="82">
        <f t="shared" si="19"/>
        <v>0</v>
      </c>
      <c r="Q30" s="35"/>
      <c r="R30" s="35"/>
      <c r="S30" s="35"/>
    </row>
    <row r="31" spans="1:20" ht="15.75" thickBot="1" x14ac:dyDescent="0.3">
      <c r="A31" s="100"/>
      <c r="B31" s="101"/>
      <c r="C31" s="102"/>
      <c r="D31" s="42">
        <v>5</v>
      </c>
      <c r="E31" s="40"/>
      <c r="F31" s="43" t="str">
        <f>IF($E31="","",IF(ISNA(VLOOKUP($E31,DD!$A$2:$C$150,2,0)),"NO SUCH DIVE",VLOOKUP($E31,DD!$A$2:$C$150,2,0)))</f>
        <v/>
      </c>
      <c r="G31" s="42" t="str">
        <f>IF($E31="","",IF(ISNA(VLOOKUP($E31,DD!$A$2:$C$150,3,0)),"",VLOOKUP($E31,DD!$A$2:$C$150,3,0)))</f>
        <v/>
      </c>
      <c r="H31" s="41"/>
      <c r="I31" s="41"/>
      <c r="J31" s="41"/>
      <c r="K31" s="41"/>
      <c r="L31" s="41"/>
      <c r="M31" s="40"/>
      <c r="N31" s="82">
        <f t="shared" si="0"/>
        <v>0</v>
      </c>
      <c r="O31" s="83">
        <f t="shared" si="19"/>
        <v>0</v>
      </c>
      <c r="Q31" s="35">
        <f t="shared" ref="Q31" si="20">IF(O31&lt;&gt;"",O31+A27/10000,0)</f>
        <v>5.9999999999999995E-4</v>
      </c>
      <c r="R31" s="35">
        <f t="shared" ref="R31:S31" si="21">B27</f>
        <v>0</v>
      </c>
      <c r="S31" s="35">
        <f t="shared" si="21"/>
        <v>0</v>
      </c>
    </row>
    <row r="32" spans="1:20" x14ac:dyDescent="0.25">
      <c r="A32" s="97">
        <v>7</v>
      </c>
      <c r="B32" s="98"/>
      <c r="C32" s="99"/>
      <c r="D32" s="10">
        <v>1</v>
      </c>
      <c r="E32" s="5"/>
      <c r="F32" t="str">
        <f>IF($E32="","",IF(ISNA(VLOOKUP($E32,DD!$A$2:$C$150,2,0)),"NO SUCH DIVE",VLOOKUP($E32,DD!$A$2:$C$150,2,0)))</f>
        <v/>
      </c>
      <c r="G32" s="10" t="str">
        <f>IF($E32="","",IF(ISNA(VLOOKUP($E32,DD!$A$2:$C$150,3,0)),"",VLOOKUP($E32,DD!$A$2:$C$150,3,0)))</f>
        <v/>
      </c>
      <c r="H32" s="8"/>
      <c r="I32" s="8"/>
      <c r="J32" s="8"/>
      <c r="K32" s="8"/>
      <c r="L32" s="8"/>
      <c r="M32" s="5"/>
      <c r="N32" s="78">
        <f t="shared" si="0"/>
        <v>0</v>
      </c>
      <c r="O32" s="78">
        <f t="shared" ref="O32" si="22">IF(N32="","",N32)</f>
        <v>0</v>
      </c>
      <c r="Q32" s="36"/>
      <c r="R32" s="35"/>
      <c r="S32" s="35"/>
    </row>
    <row r="33" spans="1:19" x14ac:dyDescent="0.25">
      <c r="A33" s="97"/>
      <c r="B33" s="98"/>
      <c r="C33" s="99"/>
      <c r="D33" s="10">
        <v>2</v>
      </c>
      <c r="E33" s="5"/>
      <c r="F33" t="str">
        <f>IF($E33="","",IF(ISNA(VLOOKUP($E33,DD!$A$2:$C$150,2,0)),"NO SUCH DIVE",VLOOKUP($E33,DD!$A$2:$C$150,2,0)))</f>
        <v/>
      </c>
      <c r="G33" s="10" t="str">
        <f>IF($E33="","",IF(ISNA(VLOOKUP($E33,DD!$A$2:$C$150,3,0)),"",VLOOKUP($E33,DD!$A$2:$C$150,3,0)))</f>
        <v/>
      </c>
      <c r="H33" s="8"/>
      <c r="I33" s="8"/>
      <c r="J33" s="8"/>
      <c r="K33" s="8"/>
      <c r="L33" s="8"/>
      <c r="M33" s="5"/>
      <c r="N33" s="78">
        <f t="shared" si="0"/>
        <v>0</v>
      </c>
      <c r="O33" s="78">
        <f t="shared" ref="O33:O36" si="23">IF(N33="",O32,N33+O32)</f>
        <v>0</v>
      </c>
      <c r="Q33" s="36"/>
      <c r="R33" s="35"/>
      <c r="S33" s="35"/>
    </row>
    <row r="34" spans="1:19" x14ac:dyDescent="0.25">
      <c r="A34" s="97"/>
      <c r="B34" s="98"/>
      <c r="C34" s="99"/>
      <c r="D34" s="10">
        <v>3</v>
      </c>
      <c r="E34" s="5"/>
      <c r="F34" t="str">
        <f>IF($E34="","",IF(ISNA(VLOOKUP($E34,DD!$A$2:$C$150,2,0)),"NO SUCH DIVE",VLOOKUP($E34,DD!$A$2:$C$150,2,0)))</f>
        <v/>
      </c>
      <c r="G34" s="10" t="str">
        <f>IF($E34="","",IF(ISNA(VLOOKUP($E34,DD!$A$2:$C$150,3,0)),"",VLOOKUP($E34,DD!$A$2:$C$150,3,0)))</f>
        <v/>
      </c>
      <c r="H34" s="8"/>
      <c r="I34" s="8"/>
      <c r="J34" s="8"/>
      <c r="K34" s="8"/>
      <c r="L34" s="8"/>
      <c r="M34" s="5"/>
      <c r="N34" s="78">
        <f t="shared" si="0"/>
        <v>0</v>
      </c>
      <c r="O34" s="78">
        <f t="shared" si="23"/>
        <v>0</v>
      </c>
      <c r="Q34" s="35"/>
      <c r="R34" s="35"/>
      <c r="S34" s="35"/>
    </row>
    <row r="35" spans="1:19" ht="15.75" thickBot="1" x14ac:dyDescent="0.3">
      <c r="A35" s="97"/>
      <c r="B35" s="98"/>
      <c r="C35" s="99"/>
      <c r="D35" s="10">
        <v>4</v>
      </c>
      <c r="E35" s="5"/>
      <c r="F35" t="str">
        <f>IF($E35="","",IF(ISNA(VLOOKUP($E35,DD!$A$2:$C$150,2,0)),"NO SUCH DIVE",VLOOKUP($E35,DD!$A$2:$C$150,2,0)))</f>
        <v/>
      </c>
      <c r="G35" s="10" t="str">
        <f>IF($E35="","",IF(ISNA(VLOOKUP($E35,DD!$A$2:$C$150,3,0)),"",VLOOKUP($E35,DD!$A$2:$C$150,3,0)))</f>
        <v/>
      </c>
      <c r="H35" s="8"/>
      <c r="I35" s="8"/>
      <c r="J35" s="8"/>
      <c r="K35" s="8"/>
      <c r="L35" s="8"/>
      <c r="M35" s="5"/>
      <c r="N35" s="78">
        <f t="shared" si="0"/>
        <v>0</v>
      </c>
      <c r="O35" s="78">
        <f t="shared" si="23"/>
        <v>0</v>
      </c>
      <c r="Q35" s="35"/>
      <c r="R35" s="35"/>
      <c r="S35" s="35"/>
    </row>
    <row r="36" spans="1:19" ht="15.75" thickBot="1" x14ac:dyDescent="0.3">
      <c r="A36" s="97"/>
      <c r="B36" s="98"/>
      <c r="C36" s="99"/>
      <c r="D36" s="10">
        <v>5</v>
      </c>
      <c r="E36" s="5"/>
      <c r="F36" t="str">
        <f>IF($E36="","",IF(ISNA(VLOOKUP($E36,DD!$A$2:$C$150,2,0)),"NO SUCH DIVE",VLOOKUP($E36,DD!$A$2:$C$150,2,0)))</f>
        <v/>
      </c>
      <c r="G36" s="10" t="str">
        <f>IF($E36="","",IF(ISNA(VLOOKUP($E36,DD!$A$2:$C$150,3,0)),"",VLOOKUP($E36,DD!$A$2:$C$150,3,0)))</f>
        <v/>
      </c>
      <c r="H36" s="8"/>
      <c r="I36" s="8"/>
      <c r="J36" s="8"/>
      <c r="K36" s="8"/>
      <c r="L36" s="8"/>
      <c r="M36" s="5"/>
      <c r="N36" s="78">
        <f t="shared" si="0"/>
        <v>0</v>
      </c>
      <c r="O36" s="79">
        <f t="shared" si="23"/>
        <v>0</v>
      </c>
      <c r="Q36" s="35">
        <f t="shared" ref="Q36" si="24">IF(O36&lt;&gt;"",O36+A32/10000,0)</f>
        <v>6.9999999999999999E-4</v>
      </c>
      <c r="R36" s="35">
        <f t="shared" ref="R36:S36" si="25">B32</f>
        <v>0</v>
      </c>
      <c r="S36" s="35">
        <f t="shared" si="25"/>
        <v>0</v>
      </c>
    </row>
    <row r="37" spans="1:19" x14ac:dyDescent="0.25">
      <c r="A37" s="100">
        <v>8</v>
      </c>
      <c r="B37" s="101"/>
      <c r="C37" s="102"/>
      <c r="D37" s="42">
        <v>1</v>
      </c>
      <c r="E37" s="40"/>
      <c r="F37" s="43" t="str">
        <f>IF($E37="","",IF(ISNA(VLOOKUP($E37,DD!$A$2:$C$150,2,0)),"NO SUCH DIVE",VLOOKUP($E37,DD!$A$2:$C$150,2,0)))</f>
        <v/>
      </c>
      <c r="G37" s="42" t="str">
        <f>IF($E37="","",IF(ISNA(VLOOKUP($E37,DD!$A$2:$C$150,3,0)),"",VLOOKUP($E37,DD!$A$2:$C$150,3,0)))</f>
        <v/>
      </c>
      <c r="H37" s="41"/>
      <c r="I37" s="41"/>
      <c r="J37" s="41"/>
      <c r="K37" s="41"/>
      <c r="L37" s="41"/>
      <c r="M37" s="40"/>
      <c r="N37" s="82">
        <f t="shared" si="0"/>
        <v>0</v>
      </c>
      <c r="O37" s="82">
        <f t="shared" ref="O37" si="26">IF(N37="","",N37)</f>
        <v>0</v>
      </c>
      <c r="Q37" s="36"/>
      <c r="R37" s="35"/>
      <c r="S37" s="35"/>
    </row>
    <row r="38" spans="1:19" x14ac:dyDescent="0.25">
      <c r="A38" s="100"/>
      <c r="B38" s="101"/>
      <c r="C38" s="102"/>
      <c r="D38" s="42">
        <v>2</v>
      </c>
      <c r="E38" s="40"/>
      <c r="F38" s="43" t="str">
        <f>IF($E38="","",IF(ISNA(VLOOKUP($E38,DD!$A$2:$C$150,2,0)),"NO SUCH DIVE",VLOOKUP($E38,DD!$A$2:$C$150,2,0)))</f>
        <v/>
      </c>
      <c r="G38" s="42" t="str">
        <f>IF($E38="","",IF(ISNA(VLOOKUP($E38,DD!$A$2:$C$150,3,0)),"",VLOOKUP($E38,DD!$A$2:$C$150,3,0)))</f>
        <v/>
      </c>
      <c r="H38" s="41"/>
      <c r="I38" s="41"/>
      <c r="J38" s="41"/>
      <c r="K38" s="41"/>
      <c r="L38" s="41"/>
      <c r="M38" s="40"/>
      <c r="N38" s="82">
        <f t="shared" si="0"/>
        <v>0</v>
      </c>
      <c r="O38" s="82">
        <f t="shared" ref="O38:O41" si="27">IF(N38="",O37,N38+O37)</f>
        <v>0</v>
      </c>
      <c r="Q38" s="36"/>
      <c r="R38" s="35"/>
      <c r="S38" s="35"/>
    </row>
    <row r="39" spans="1:19" x14ac:dyDescent="0.25">
      <c r="A39" s="100"/>
      <c r="B39" s="101"/>
      <c r="C39" s="102"/>
      <c r="D39" s="42">
        <v>3</v>
      </c>
      <c r="E39" s="40"/>
      <c r="F39" s="43" t="str">
        <f>IF($E39="","",IF(ISNA(VLOOKUP($E39,DD!$A$2:$C$150,2,0)),"NO SUCH DIVE",VLOOKUP($E39,DD!$A$2:$C$150,2,0)))</f>
        <v/>
      </c>
      <c r="G39" s="42" t="str">
        <f>IF($E39="","",IF(ISNA(VLOOKUP($E39,DD!$A$2:$C$150,3,0)),"",VLOOKUP($E39,DD!$A$2:$C$150,3,0)))</f>
        <v/>
      </c>
      <c r="H39" s="41"/>
      <c r="I39" s="41"/>
      <c r="J39" s="41"/>
      <c r="K39" s="41"/>
      <c r="L39" s="41"/>
      <c r="M39" s="40"/>
      <c r="N39" s="82">
        <f t="shared" si="0"/>
        <v>0</v>
      </c>
      <c r="O39" s="82">
        <f t="shared" si="27"/>
        <v>0</v>
      </c>
      <c r="Q39" s="35"/>
      <c r="R39" s="35"/>
      <c r="S39" s="35"/>
    </row>
    <row r="40" spans="1:19" ht="15.75" thickBot="1" x14ac:dyDescent="0.3">
      <c r="A40" s="100"/>
      <c r="B40" s="101"/>
      <c r="C40" s="102"/>
      <c r="D40" s="42">
        <v>4</v>
      </c>
      <c r="E40" s="40"/>
      <c r="F40" s="43" t="str">
        <f>IF($E40="","",IF(ISNA(VLOOKUP($E40,DD!$A$2:$C$150,2,0)),"NO SUCH DIVE",VLOOKUP($E40,DD!$A$2:$C$150,2,0)))</f>
        <v/>
      </c>
      <c r="G40" s="42" t="str">
        <f>IF($E40="","",IF(ISNA(VLOOKUP($E40,DD!$A$2:$C$150,3,0)),"",VLOOKUP($E40,DD!$A$2:$C$150,3,0)))</f>
        <v/>
      </c>
      <c r="H40" s="41"/>
      <c r="I40" s="41"/>
      <c r="J40" s="41"/>
      <c r="K40" s="41"/>
      <c r="L40" s="41"/>
      <c r="M40" s="40"/>
      <c r="N40" s="82">
        <f t="shared" si="0"/>
        <v>0</v>
      </c>
      <c r="O40" s="82">
        <f t="shared" si="27"/>
        <v>0</v>
      </c>
      <c r="Q40" s="35"/>
      <c r="R40" s="35"/>
      <c r="S40" s="35"/>
    </row>
    <row r="41" spans="1:19" ht="15.75" thickBot="1" x14ac:dyDescent="0.3">
      <c r="A41" s="100"/>
      <c r="B41" s="101"/>
      <c r="C41" s="102"/>
      <c r="D41" s="42">
        <v>5</v>
      </c>
      <c r="E41" s="40"/>
      <c r="F41" s="43" t="str">
        <f>IF($E41="","",IF(ISNA(VLOOKUP($E41,DD!$A$2:$C$150,2,0)),"NO SUCH DIVE",VLOOKUP($E41,DD!$A$2:$C$150,2,0)))</f>
        <v/>
      </c>
      <c r="G41" s="42" t="str">
        <f>IF($E41="","",IF(ISNA(VLOOKUP($E41,DD!$A$2:$C$150,3,0)),"",VLOOKUP($E41,DD!$A$2:$C$150,3,0)))</f>
        <v/>
      </c>
      <c r="H41" s="41"/>
      <c r="I41" s="41"/>
      <c r="J41" s="41"/>
      <c r="K41" s="41"/>
      <c r="L41" s="41"/>
      <c r="M41" s="40"/>
      <c r="N41" s="82">
        <f t="shared" si="0"/>
        <v>0</v>
      </c>
      <c r="O41" s="83">
        <f t="shared" si="27"/>
        <v>0</v>
      </c>
      <c r="Q41" s="35">
        <f t="shared" ref="Q41" si="28">IF(O41&lt;&gt;"",O41+A37/10000,0)</f>
        <v>8.0000000000000004E-4</v>
      </c>
      <c r="R41" s="35">
        <f t="shared" ref="R41:S41" si="29">B37</f>
        <v>0</v>
      </c>
      <c r="S41" s="35">
        <f t="shared" si="29"/>
        <v>0</v>
      </c>
    </row>
    <row r="42" spans="1:19" x14ac:dyDescent="0.25">
      <c r="A42" s="97">
        <v>9</v>
      </c>
      <c r="B42" s="98"/>
      <c r="C42" s="99"/>
      <c r="D42" s="10">
        <v>1</v>
      </c>
      <c r="E42" s="5"/>
      <c r="F42" t="str">
        <f>IF($E42="","",IF(ISNA(VLOOKUP($E42,DD!$A$2:$C$150,2,0)),"NO SUCH DIVE",VLOOKUP($E42,DD!$A$2:$C$150,2,0)))</f>
        <v/>
      </c>
      <c r="G42" s="10" t="str">
        <f>IF($E42="","",IF(ISNA(VLOOKUP($E42,DD!$A$2:$C$150,3,0)),"",VLOOKUP($E42,DD!$A$2:$C$150,3,0)))</f>
        <v/>
      </c>
      <c r="H42" s="8"/>
      <c r="I42" s="8"/>
      <c r="J42" s="8"/>
      <c r="K42" s="8"/>
      <c r="L42" s="8"/>
      <c r="M42" s="5"/>
      <c r="N42" s="78">
        <f t="shared" si="0"/>
        <v>0</v>
      </c>
      <c r="O42" s="78">
        <f t="shared" ref="O42" si="30">IF(N42="","",N42)</f>
        <v>0</v>
      </c>
      <c r="Q42" s="36"/>
      <c r="R42" s="35"/>
      <c r="S42" s="35"/>
    </row>
    <row r="43" spans="1:19" x14ac:dyDescent="0.25">
      <c r="A43" s="97"/>
      <c r="B43" s="98"/>
      <c r="C43" s="99"/>
      <c r="D43" s="10">
        <v>2</v>
      </c>
      <c r="E43" s="5"/>
      <c r="F43" t="str">
        <f>IF($E43="","",IF(ISNA(VLOOKUP($E43,DD!$A$2:$C$150,2,0)),"NO SUCH DIVE",VLOOKUP($E43,DD!$A$2:$C$150,2,0)))</f>
        <v/>
      </c>
      <c r="G43" s="10" t="str">
        <f>IF($E43="","",IF(ISNA(VLOOKUP($E43,DD!$A$2:$C$150,3,0)),"",VLOOKUP($E43,DD!$A$2:$C$150,3,0)))</f>
        <v/>
      </c>
      <c r="H43" s="8"/>
      <c r="I43" s="8"/>
      <c r="J43" s="8"/>
      <c r="K43" s="8"/>
      <c r="L43" s="8"/>
      <c r="M43" s="5"/>
      <c r="N43" s="78">
        <f t="shared" si="0"/>
        <v>0</v>
      </c>
      <c r="O43" s="78">
        <f t="shared" ref="O43:O46" si="31">IF(N43="",O42,N43+O42)</f>
        <v>0</v>
      </c>
      <c r="Q43" s="36"/>
      <c r="R43" s="35"/>
      <c r="S43" s="35"/>
    </row>
    <row r="44" spans="1:19" x14ac:dyDescent="0.25">
      <c r="A44" s="97"/>
      <c r="B44" s="98"/>
      <c r="C44" s="99"/>
      <c r="D44" s="10">
        <v>3</v>
      </c>
      <c r="E44" s="5"/>
      <c r="F44" t="str">
        <f>IF($E44="","",IF(ISNA(VLOOKUP($E44,DD!$A$2:$C$150,2,0)),"NO SUCH DIVE",VLOOKUP($E44,DD!$A$2:$C$150,2,0)))</f>
        <v/>
      </c>
      <c r="G44" s="10" t="str">
        <f>IF($E44="","",IF(ISNA(VLOOKUP($E44,DD!$A$2:$C$150,3,0)),"",VLOOKUP($E44,DD!$A$2:$C$150,3,0)))</f>
        <v/>
      </c>
      <c r="H44" s="8"/>
      <c r="I44" s="8"/>
      <c r="J44" s="8"/>
      <c r="K44" s="8"/>
      <c r="L44" s="8"/>
      <c r="M44" s="5"/>
      <c r="N44" s="78">
        <f t="shared" si="0"/>
        <v>0</v>
      </c>
      <c r="O44" s="78">
        <f t="shared" si="31"/>
        <v>0</v>
      </c>
      <c r="Q44" s="35"/>
      <c r="R44" s="35"/>
      <c r="S44" s="35"/>
    </row>
    <row r="45" spans="1:19" ht="15.75" thickBot="1" x14ac:dyDescent="0.3">
      <c r="A45" s="97"/>
      <c r="B45" s="98"/>
      <c r="C45" s="99"/>
      <c r="D45" s="10">
        <v>4</v>
      </c>
      <c r="E45" s="5"/>
      <c r="F45" t="str">
        <f>IF($E45="","",IF(ISNA(VLOOKUP($E45,DD!$A$2:$C$150,2,0)),"NO SUCH DIVE",VLOOKUP($E45,DD!$A$2:$C$150,2,0)))</f>
        <v/>
      </c>
      <c r="G45" s="10" t="str">
        <f>IF($E45="","",IF(ISNA(VLOOKUP($E45,DD!$A$2:$C$150,3,0)),"",VLOOKUP($E45,DD!$A$2:$C$150,3,0)))</f>
        <v/>
      </c>
      <c r="H45" s="8"/>
      <c r="I45" s="8"/>
      <c r="J45" s="8"/>
      <c r="K45" s="8"/>
      <c r="L45" s="8"/>
      <c r="M45" s="5"/>
      <c r="N45" s="78">
        <f t="shared" si="0"/>
        <v>0</v>
      </c>
      <c r="O45" s="78">
        <f t="shared" si="31"/>
        <v>0</v>
      </c>
      <c r="Q45" s="35"/>
      <c r="R45" s="35"/>
      <c r="S45" s="35"/>
    </row>
    <row r="46" spans="1:19" ht="15.75" thickBot="1" x14ac:dyDescent="0.3">
      <c r="A46" s="97"/>
      <c r="B46" s="98"/>
      <c r="C46" s="99"/>
      <c r="D46" s="10">
        <v>5</v>
      </c>
      <c r="E46" s="5"/>
      <c r="F46" t="str">
        <f>IF($E46="","",IF(ISNA(VLOOKUP($E46,DD!$A$2:$C$150,2,0)),"NO SUCH DIVE",VLOOKUP($E46,DD!$A$2:$C$150,2,0)))</f>
        <v/>
      </c>
      <c r="G46" s="10" t="str">
        <f>IF($E46="","",IF(ISNA(VLOOKUP($E46,DD!$A$2:$C$150,3,0)),"",VLOOKUP($E46,DD!$A$2:$C$150,3,0)))</f>
        <v/>
      </c>
      <c r="H46" s="8"/>
      <c r="I46" s="8"/>
      <c r="J46" s="8"/>
      <c r="K46" s="8"/>
      <c r="L46" s="8"/>
      <c r="M46" s="5"/>
      <c r="N46" s="78">
        <f t="shared" si="0"/>
        <v>0</v>
      </c>
      <c r="O46" s="79">
        <f t="shared" si="31"/>
        <v>0</v>
      </c>
      <c r="Q46" s="35">
        <f t="shared" ref="Q46" si="32">IF(O46&lt;&gt;"",O46+A42/10000,0)</f>
        <v>8.9999999999999998E-4</v>
      </c>
      <c r="R46" s="35">
        <f t="shared" ref="R46:S46" si="33">B42</f>
        <v>0</v>
      </c>
      <c r="S46" s="35">
        <f t="shared" si="33"/>
        <v>0</v>
      </c>
    </row>
    <row r="47" spans="1:19" x14ac:dyDescent="0.25">
      <c r="A47" s="100">
        <v>10</v>
      </c>
      <c r="B47" s="101"/>
      <c r="C47" s="102"/>
      <c r="D47" s="42">
        <v>1</v>
      </c>
      <c r="E47" s="40"/>
      <c r="F47" s="43" t="str">
        <f>IF($E47="","",IF(ISNA(VLOOKUP($E47,DD!$A$2:$C$150,2,0)),"NO SUCH DIVE",VLOOKUP($E47,DD!$A$2:$C$150,2,0)))</f>
        <v/>
      </c>
      <c r="G47" s="42" t="str">
        <f>IF($E47="","",IF(ISNA(VLOOKUP($E47,DD!$A$2:$C$150,3,0)),"",VLOOKUP($E47,DD!$A$2:$C$150,3,0)))</f>
        <v/>
      </c>
      <c r="H47" s="41"/>
      <c r="I47" s="41"/>
      <c r="J47" s="41"/>
      <c r="K47" s="41"/>
      <c r="L47" s="41"/>
      <c r="M47" s="40"/>
      <c r="N47" s="82">
        <f t="shared" si="0"/>
        <v>0</v>
      </c>
      <c r="O47" s="82">
        <f t="shared" ref="O47" si="34">IF(N47="","",N47)</f>
        <v>0</v>
      </c>
      <c r="Q47" s="36"/>
      <c r="R47" s="35"/>
      <c r="S47" s="35"/>
    </row>
    <row r="48" spans="1:19" x14ac:dyDescent="0.25">
      <c r="A48" s="100"/>
      <c r="B48" s="101"/>
      <c r="C48" s="102"/>
      <c r="D48" s="42">
        <v>2</v>
      </c>
      <c r="E48" s="40"/>
      <c r="F48" s="43" t="str">
        <f>IF($E48="","",IF(ISNA(VLOOKUP($E48,DD!$A$2:$C$150,2,0)),"NO SUCH DIVE",VLOOKUP($E48,DD!$A$2:$C$150,2,0)))</f>
        <v/>
      </c>
      <c r="G48" s="42" t="str">
        <f>IF($E48="","",IF(ISNA(VLOOKUP($E48,DD!$A$2:$C$150,3,0)),"",VLOOKUP($E48,DD!$A$2:$C$150,3,0)))</f>
        <v/>
      </c>
      <c r="H48" s="41"/>
      <c r="I48" s="41"/>
      <c r="J48" s="41"/>
      <c r="K48" s="41"/>
      <c r="L48" s="41"/>
      <c r="M48" s="40"/>
      <c r="N48" s="82">
        <f t="shared" si="0"/>
        <v>0</v>
      </c>
      <c r="O48" s="82">
        <f t="shared" ref="O48:O51" si="35">IF(N48="",O47,N48+O47)</f>
        <v>0</v>
      </c>
      <c r="Q48" s="36"/>
      <c r="R48" s="35"/>
      <c r="S48" s="35"/>
    </row>
    <row r="49" spans="1:19" x14ac:dyDescent="0.25">
      <c r="A49" s="100"/>
      <c r="B49" s="101"/>
      <c r="C49" s="102"/>
      <c r="D49" s="42">
        <v>3</v>
      </c>
      <c r="E49" s="40"/>
      <c r="F49" s="43" t="str">
        <f>IF($E49="","",IF(ISNA(VLOOKUP($E49,DD!$A$2:$C$150,2,0)),"NO SUCH DIVE",VLOOKUP($E49,DD!$A$2:$C$150,2,0)))</f>
        <v/>
      </c>
      <c r="G49" s="42" t="str">
        <f>IF($E49="","",IF(ISNA(VLOOKUP($E49,DD!$A$2:$C$150,3,0)),"",VLOOKUP($E49,DD!$A$2:$C$150,3,0)))</f>
        <v/>
      </c>
      <c r="H49" s="41"/>
      <c r="I49" s="41"/>
      <c r="J49" s="41"/>
      <c r="K49" s="41"/>
      <c r="L49" s="41"/>
      <c r="M49" s="40"/>
      <c r="N49" s="82">
        <f t="shared" si="0"/>
        <v>0</v>
      </c>
      <c r="O49" s="82">
        <f t="shared" si="35"/>
        <v>0</v>
      </c>
      <c r="Q49" s="35"/>
      <c r="R49" s="35"/>
      <c r="S49" s="35"/>
    </row>
    <row r="50" spans="1:19" ht="15.75" thickBot="1" x14ac:dyDescent="0.3">
      <c r="A50" s="100"/>
      <c r="B50" s="101"/>
      <c r="C50" s="102"/>
      <c r="D50" s="42">
        <v>4</v>
      </c>
      <c r="E50" s="40"/>
      <c r="F50" s="43" t="str">
        <f>IF($E50="","",IF(ISNA(VLOOKUP($E50,DD!$A$2:$C$150,2,0)),"NO SUCH DIVE",VLOOKUP($E50,DD!$A$2:$C$150,2,0)))</f>
        <v/>
      </c>
      <c r="G50" s="42" t="str">
        <f>IF($E50="","",IF(ISNA(VLOOKUP($E50,DD!$A$2:$C$150,3,0)),"",VLOOKUP($E50,DD!$A$2:$C$150,3,0)))</f>
        <v/>
      </c>
      <c r="H50" s="41"/>
      <c r="I50" s="41"/>
      <c r="J50" s="41"/>
      <c r="K50" s="41"/>
      <c r="L50" s="41"/>
      <c r="M50" s="40"/>
      <c r="N50" s="82">
        <f t="shared" si="0"/>
        <v>0</v>
      </c>
      <c r="O50" s="82">
        <f t="shared" si="35"/>
        <v>0</v>
      </c>
      <c r="Q50" s="35"/>
      <c r="R50" s="35"/>
      <c r="S50" s="35"/>
    </row>
    <row r="51" spans="1:19" ht="15.75" thickBot="1" x14ac:dyDescent="0.3">
      <c r="A51" s="100"/>
      <c r="B51" s="101"/>
      <c r="C51" s="102"/>
      <c r="D51" s="42">
        <v>5</v>
      </c>
      <c r="E51" s="40"/>
      <c r="F51" s="43" t="str">
        <f>IF($E51="","",IF(ISNA(VLOOKUP($E51,DD!$A$2:$C$150,2,0)),"NO SUCH DIVE",VLOOKUP($E51,DD!$A$2:$C$150,2,0)))</f>
        <v/>
      </c>
      <c r="G51" s="42" t="str">
        <f>IF($E51="","",IF(ISNA(VLOOKUP($E51,DD!$A$2:$C$150,3,0)),"",VLOOKUP($E51,DD!$A$2:$C$150,3,0)))</f>
        <v/>
      </c>
      <c r="H51" s="41"/>
      <c r="I51" s="41"/>
      <c r="J51" s="41"/>
      <c r="K51" s="41"/>
      <c r="L51" s="41"/>
      <c r="M51" s="40"/>
      <c r="N51" s="82">
        <f t="shared" si="0"/>
        <v>0</v>
      </c>
      <c r="O51" s="83">
        <f t="shared" si="35"/>
        <v>0</v>
      </c>
      <c r="Q51" s="35">
        <f t="shared" ref="Q51" si="36">IF(O51&lt;&gt;"",O51+A47/10000,0)</f>
        <v>1E-3</v>
      </c>
      <c r="R51" s="35">
        <f t="shared" ref="R51:S51" si="37">B47</f>
        <v>0</v>
      </c>
      <c r="S51" s="35">
        <f t="shared" si="37"/>
        <v>0</v>
      </c>
    </row>
    <row r="52" spans="1:19" x14ac:dyDescent="0.25">
      <c r="A52" s="97">
        <v>11</v>
      </c>
      <c r="B52" s="98"/>
      <c r="C52" s="99"/>
      <c r="D52" s="10">
        <v>1</v>
      </c>
      <c r="E52" s="5"/>
      <c r="F52" t="str">
        <f>IF($E52="","",IF(ISNA(VLOOKUP($E52,DD!$A$2:$C$150,2,0)),"NO SUCH DIVE",VLOOKUP($E52,DD!$A$2:$C$150,2,0)))</f>
        <v/>
      </c>
      <c r="G52" s="10" t="str">
        <f>IF($E52="","",IF(ISNA(VLOOKUP($E52,DD!$A$2:$C$150,3,0)),"",VLOOKUP($E52,DD!$A$2:$C$150,3,0)))</f>
        <v/>
      </c>
      <c r="H52" s="8"/>
      <c r="I52" s="8"/>
      <c r="J52" s="8"/>
      <c r="K52" s="8"/>
      <c r="L52" s="8"/>
      <c r="M52" s="5"/>
      <c r="N52" s="78">
        <f t="shared" si="0"/>
        <v>0</v>
      </c>
      <c r="O52" s="78">
        <f t="shared" ref="O52" si="38">IF(N52="","",N52)</f>
        <v>0</v>
      </c>
      <c r="Q52" s="36"/>
      <c r="R52" s="35"/>
      <c r="S52" s="35"/>
    </row>
    <row r="53" spans="1:19" x14ac:dyDescent="0.25">
      <c r="A53" s="97"/>
      <c r="B53" s="98"/>
      <c r="C53" s="99"/>
      <c r="D53" s="10">
        <v>2</v>
      </c>
      <c r="E53" s="5"/>
      <c r="F53" t="str">
        <f>IF($E53="","",IF(ISNA(VLOOKUP($E53,DD!$A$2:$C$150,2,0)),"NO SUCH DIVE",VLOOKUP($E53,DD!$A$2:$C$150,2,0)))</f>
        <v/>
      </c>
      <c r="G53" s="10" t="str">
        <f>IF($E53="","",IF(ISNA(VLOOKUP($E53,DD!$A$2:$C$150,3,0)),"",VLOOKUP($E53,DD!$A$2:$C$150,3,0)))</f>
        <v/>
      </c>
      <c r="H53" s="8"/>
      <c r="I53" s="8"/>
      <c r="J53" s="8"/>
      <c r="K53" s="8"/>
      <c r="L53" s="8"/>
      <c r="M53" s="5"/>
      <c r="N53" s="78">
        <f t="shared" si="0"/>
        <v>0</v>
      </c>
      <c r="O53" s="78">
        <f t="shared" ref="O53:O56" si="39">IF(N53="",O52,N53+O52)</f>
        <v>0</v>
      </c>
      <c r="Q53" s="36"/>
      <c r="R53" s="35"/>
      <c r="S53" s="35"/>
    </row>
    <row r="54" spans="1:19" x14ac:dyDescent="0.25">
      <c r="A54" s="97"/>
      <c r="B54" s="98"/>
      <c r="C54" s="99"/>
      <c r="D54" s="10">
        <v>3</v>
      </c>
      <c r="E54" s="5"/>
      <c r="F54" t="str">
        <f>IF($E54="","",IF(ISNA(VLOOKUP($E54,DD!$A$2:$C$150,2,0)),"NO SUCH DIVE",VLOOKUP($E54,DD!$A$2:$C$150,2,0)))</f>
        <v/>
      </c>
      <c r="G54" s="10" t="str">
        <f>IF($E54="","",IF(ISNA(VLOOKUP($E54,DD!$A$2:$C$150,3,0)),"",VLOOKUP($E54,DD!$A$2:$C$150,3,0)))</f>
        <v/>
      </c>
      <c r="H54" s="8"/>
      <c r="I54" s="8"/>
      <c r="J54" s="8"/>
      <c r="K54" s="8"/>
      <c r="L54" s="8"/>
      <c r="M54" s="5"/>
      <c r="N54" s="78">
        <f t="shared" si="0"/>
        <v>0</v>
      </c>
      <c r="O54" s="78">
        <f t="shared" si="39"/>
        <v>0</v>
      </c>
      <c r="Q54" s="35"/>
      <c r="R54" s="35"/>
      <c r="S54" s="35"/>
    </row>
    <row r="55" spans="1:19" ht="15.75" thickBot="1" x14ac:dyDescent="0.3">
      <c r="A55" s="97"/>
      <c r="B55" s="98"/>
      <c r="C55" s="99"/>
      <c r="D55" s="10">
        <v>4</v>
      </c>
      <c r="E55" s="5"/>
      <c r="F55" t="str">
        <f>IF($E55="","",IF(ISNA(VLOOKUP($E55,DD!$A$2:$C$150,2,0)),"NO SUCH DIVE",VLOOKUP($E55,DD!$A$2:$C$150,2,0)))</f>
        <v/>
      </c>
      <c r="G55" s="10" t="str">
        <f>IF($E55="","",IF(ISNA(VLOOKUP($E55,DD!$A$2:$C$150,3,0)),"",VLOOKUP($E55,DD!$A$2:$C$150,3,0)))</f>
        <v/>
      </c>
      <c r="H55" s="8"/>
      <c r="I55" s="8"/>
      <c r="J55" s="8"/>
      <c r="K55" s="8"/>
      <c r="L55" s="8"/>
      <c r="M55" s="5"/>
      <c r="N55" s="78">
        <f t="shared" si="0"/>
        <v>0</v>
      </c>
      <c r="O55" s="78">
        <f t="shared" si="39"/>
        <v>0</v>
      </c>
      <c r="Q55" s="35"/>
      <c r="R55" s="35"/>
      <c r="S55" s="35"/>
    </row>
    <row r="56" spans="1:19" ht="15.75" thickBot="1" x14ac:dyDescent="0.3">
      <c r="A56" s="97"/>
      <c r="B56" s="98"/>
      <c r="C56" s="99"/>
      <c r="D56" s="10">
        <v>5</v>
      </c>
      <c r="E56" s="5"/>
      <c r="F56" t="str">
        <f>IF($E56="","",IF(ISNA(VLOOKUP($E56,DD!$A$2:$C$150,2,0)),"NO SUCH DIVE",VLOOKUP($E56,DD!$A$2:$C$150,2,0)))</f>
        <v/>
      </c>
      <c r="G56" s="10" t="str">
        <f>IF($E56="","",IF(ISNA(VLOOKUP($E56,DD!$A$2:$C$150,3,0)),"",VLOOKUP($E56,DD!$A$2:$C$150,3,0)))</f>
        <v/>
      </c>
      <c r="H56" s="8"/>
      <c r="I56" s="8"/>
      <c r="J56" s="8"/>
      <c r="K56" s="8"/>
      <c r="L56" s="8"/>
      <c r="M56" s="5"/>
      <c r="N56" s="78">
        <f t="shared" si="0"/>
        <v>0</v>
      </c>
      <c r="O56" s="79">
        <f t="shared" si="39"/>
        <v>0</v>
      </c>
      <c r="Q56" s="35">
        <f t="shared" ref="Q56" si="40">IF(O56&lt;&gt;"",O56+A52/10000,0)</f>
        <v>1.1000000000000001E-3</v>
      </c>
      <c r="R56" s="35">
        <f t="shared" ref="R56:S56" si="41">B52</f>
        <v>0</v>
      </c>
      <c r="S56" s="35">
        <f t="shared" si="41"/>
        <v>0</v>
      </c>
    </row>
    <row r="57" spans="1:19" x14ac:dyDescent="0.25">
      <c r="A57" s="100">
        <v>12</v>
      </c>
      <c r="B57" s="101"/>
      <c r="C57" s="102"/>
      <c r="D57" s="42">
        <v>1</v>
      </c>
      <c r="E57" s="40"/>
      <c r="F57" s="43" t="str">
        <f>IF($E57="","",IF(ISNA(VLOOKUP($E57,DD!$A$2:$C$150,2,0)),"NO SUCH DIVE",VLOOKUP($E57,DD!$A$2:$C$150,2,0)))</f>
        <v/>
      </c>
      <c r="G57" s="42" t="str">
        <f>IF($E57="","",IF(ISNA(VLOOKUP($E57,DD!$A$2:$C$150,3,0)),"",VLOOKUP($E57,DD!$A$2:$C$150,3,0)))</f>
        <v/>
      </c>
      <c r="H57" s="41"/>
      <c r="I57" s="41"/>
      <c r="J57" s="41"/>
      <c r="K57" s="41"/>
      <c r="L57" s="41"/>
      <c r="M57" s="40"/>
      <c r="N57" s="82">
        <f t="shared" si="0"/>
        <v>0</v>
      </c>
      <c r="O57" s="82">
        <f t="shared" ref="O57" si="42">IF(N57="","",N57)</f>
        <v>0</v>
      </c>
      <c r="Q57" s="36"/>
      <c r="R57" s="35"/>
      <c r="S57" s="35"/>
    </row>
    <row r="58" spans="1:19" x14ac:dyDescent="0.25">
      <c r="A58" s="100"/>
      <c r="B58" s="101"/>
      <c r="C58" s="102"/>
      <c r="D58" s="42">
        <v>2</v>
      </c>
      <c r="E58" s="40"/>
      <c r="F58" s="43" t="str">
        <f>IF($E58="","",IF(ISNA(VLOOKUP($E58,DD!$A$2:$C$150,2,0)),"NO SUCH DIVE",VLOOKUP($E58,DD!$A$2:$C$150,2,0)))</f>
        <v/>
      </c>
      <c r="G58" s="42" t="str">
        <f>IF($E58="","",IF(ISNA(VLOOKUP($E58,DD!$A$2:$C$150,3,0)),"",VLOOKUP($E58,DD!$A$2:$C$150,3,0)))</f>
        <v/>
      </c>
      <c r="H58" s="41"/>
      <c r="I58" s="41"/>
      <c r="J58" s="41"/>
      <c r="K58" s="41"/>
      <c r="L58" s="41"/>
      <c r="M58" s="40"/>
      <c r="N58" s="82">
        <f t="shared" si="0"/>
        <v>0</v>
      </c>
      <c r="O58" s="82">
        <f t="shared" ref="O58:O61" si="43">IF(N58="",O57,N58+O57)</f>
        <v>0</v>
      </c>
      <c r="Q58" s="36"/>
      <c r="R58" s="35"/>
      <c r="S58" s="35"/>
    </row>
    <row r="59" spans="1:19" x14ac:dyDescent="0.25">
      <c r="A59" s="100"/>
      <c r="B59" s="101"/>
      <c r="C59" s="102"/>
      <c r="D59" s="42">
        <v>3</v>
      </c>
      <c r="E59" s="40"/>
      <c r="F59" s="43" t="str">
        <f>IF($E59="","",IF(ISNA(VLOOKUP($E59,DD!$A$2:$C$150,2,0)),"NO SUCH DIVE",VLOOKUP($E59,DD!$A$2:$C$150,2,0)))</f>
        <v/>
      </c>
      <c r="G59" s="42" t="str">
        <f>IF($E59="","",IF(ISNA(VLOOKUP($E59,DD!$A$2:$C$150,3,0)),"",VLOOKUP($E59,DD!$A$2:$C$150,3,0)))</f>
        <v/>
      </c>
      <c r="H59" s="41"/>
      <c r="I59" s="41"/>
      <c r="J59" s="41"/>
      <c r="K59" s="41"/>
      <c r="L59" s="41"/>
      <c r="M59" s="40"/>
      <c r="N59" s="82">
        <f t="shared" si="0"/>
        <v>0</v>
      </c>
      <c r="O59" s="82">
        <f t="shared" si="43"/>
        <v>0</v>
      </c>
      <c r="Q59" s="35"/>
      <c r="R59" s="35"/>
      <c r="S59" s="35"/>
    </row>
    <row r="60" spans="1:19" ht="15.75" thickBot="1" x14ac:dyDescent="0.3">
      <c r="A60" s="100"/>
      <c r="B60" s="101"/>
      <c r="C60" s="102"/>
      <c r="D60" s="42">
        <v>4</v>
      </c>
      <c r="E60" s="40"/>
      <c r="F60" s="43" t="str">
        <f>IF($E60="","",IF(ISNA(VLOOKUP($E60,DD!$A$2:$C$150,2,0)),"NO SUCH DIVE",VLOOKUP($E60,DD!$A$2:$C$150,2,0)))</f>
        <v/>
      </c>
      <c r="G60" s="42" t="str">
        <f>IF($E60="","",IF(ISNA(VLOOKUP($E60,DD!$A$2:$C$150,3,0)),"",VLOOKUP($E60,DD!$A$2:$C$150,3,0)))</f>
        <v/>
      </c>
      <c r="H60" s="41"/>
      <c r="I60" s="41"/>
      <c r="J60" s="41"/>
      <c r="K60" s="41"/>
      <c r="L60" s="41"/>
      <c r="M60" s="40"/>
      <c r="N60" s="82">
        <f t="shared" si="0"/>
        <v>0</v>
      </c>
      <c r="O60" s="82">
        <f t="shared" si="43"/>
        <v>0</v>
      </c>
      <c r="Q60" s="35"/>
      <c r="R60" s="35"/>
      <c r="S60" s="35"/>
    </row>
    <row r="61" spans="1:19" ht="15.75" thickBot="1" x14ac:dyDescent="0.3">
      <c r="A61" s="100"/>
      <c r="B61" s="101"/>
      <c r="C61" s="102"/>
      <c r="D61" s="42">
        <v>5</v>
      </c>
      <c r="E61" s="40"/>
      <c r="F61" s="43" t="str">
        <f>IF($E61="","",IF(ISNA(VLOOKUP($E61,DD!$A$2:$C$150,2,0)),"NO SUCH DIVE",VLOOKUP($E61,DD!$A$2:$C$150,2,0)))</f>
        <v/>
      </c>
      <c r="G61" s="42" t="str">
        <f>IF($E61="","",IF(ISNA(VLOOKUP($E61,DD!$A$2:$C$150,3,0)),"",VLOOKUP($E61,DD!$A$2:$C$150,3,0)))</f>
        <v/>
      </c>
      <c r="H61" s="41"/>
      <c r="I61" s="41"/>
      <c r="J61" s="41"/>
      <c r="K61" s="41"/>
      <c r="L61" s="41"/>
      <c r="M61" s="40"/>
      <c r="N61" s="82">
        <f t="shared" si="0"/>
        <v>0</v>
      </c>
      <c r="O61" s="83">
        <f t="shared" si="43"/>
        <v>0</v>
      </c>
      <c r="Q61" s="35">
        <f t="shared" ref="Q61" si="44">IF(O61&lt;&gt;"",O61+A57/10000,0)</f>
        <v>1.1999999999999999E-3</v>
      </c>
      <c r="R61" s="35">
        <f t="shared" ref="R61:S61" si="45">B57</f>
        <v>0</v>
      </c>
      <c r="S61" s="35">
        <f t="shared" si="45"/>
        <v>0</v>
      </c>
    </row>
    <row r="62" spans="1:19" x14ac:dyDescent="0.25">
      <c r="A62" s="97">
        <v>13</v>
      </c>
      <c r="B62" s="98"/>
      <c r="C62" s="99"/>
      <c r="D62" s="10">
        <v>1</v>
      </c>
      <c r="E62" s="5"/>
      <c r="F62" t="str">
        <f>IF($E62="","",IF(ISNA(VLOOKUP($E62,DD!$A$2:$C$150,2,0)),"NO SUCH DIVE",VLOOKUP($E62,DD!$A$2:$C$150,2,0)))</f>
        <v/>
      </c>
      <c r="G62" s="10" t="str">
        <f>IF($E62="","",IF(ISNA(VLOOKUP($E62,DD!$A$2:$C$150,3,0)),"",VLOOKUP($E62,DD!$A$2:$C$150,3,0)))</f>
        <v/>
      </c>
      <c r="H62" s="8"/>
      <c r="I62" s="8"/>
      <c r="J62" s="8"/>
      <c r="K62" s="8"/>
      <c r="L62" s="8"/>
      <c r="M62" s="5"/>
      <c r="N62" s="78">
        <f t="shared" si="0"/>
        <v>0</v>
      </c>
      <c r="O62" s="78">
        <f t="shared" ref="O62" si="46">IF(N62="","",N62)</f>
        <v>0</v>
      </c>
      <c r="Q62" s="36"/>
      <c r="R62" s="35"/>
      <c r="S62" s="35"/>
    </row>
    <row r="63" spans="1:19" x14ac:dyDescent="0.25">
      <c r="A63" s="97"/>
      <c r="B63" s="98"/>
      <c r="C63" s="99"/>
      <c r="D63" s="10">
        <v>2</v>
      </c>
      <c r="E63" s="5"/>
      <c r="F63" t="str">
        <f>IF($E63="","",IF(ISNA(VLOOKUP($E63,DD!$A$2:$C$150,2,0)),"NO SUCH DIVE",VLOOKUP($E63,DD!$A$2:$C$150,2,0)))</f>
        <v/>
      </c>
      <c r="G63" s="10" t="str">
        <f>IF($E63="","",IF(ISNA(VLOOKUP($E63,DD!$A$2:$C$150,3,0)),"",VLOOKUP($E63,DD!$A$2:$C$150,3,0)))</f>
        <v/>
      </c>
      <c r="H63" s="8"/>
      <c r="I63" s="8"/>
      <c r="J63" s="8"/>
      <c r="K63" s="8"/>
      <c r="L63" s="8"/>
      <c r="M63" s="5"/>
      <c r="N63" s="78">
        <f t="shared" si="0"/>
        <v>0</v>
      </c>
      <c r="O63" s="78">
        <f t="shared" ref="O63:O66" si="47">IF(N63="",O62,N63+O62)</f>
        <v>0</v>
      </c>
      <c r="Q63" s="36"/>
      <c r="R63" s="35"/>
      <c r="S63" s="35"/>
    </row>
    <row r="64" spans="1:19" x14ac:dyDescent="0.25">
      <c r="A64" s="97"/>
      <c r="B64" s="98"/>
      <c r="C64" s="99"/>
      <c r="D64" s="10">
        <v>3</v>
      </c>
      <c r="E64" s="5"/>
      <c r="F64" t="str">
        <f>IF($E64="","",IF(ISNA(VLOOKUP($E64,DD!$A$2:$C$150,2,0)),"NO SUCH DIVE",VLOOKUP($E64,DD!$A$2:$C$150,2,0)))</f>
        <v/>
      </c>
      <c r="G64" s="10" t="str">
        <f>IF($E64="","",IF(ISNA(VLOOKUP($E64,DD!$A$2:$C$150,3,0)),"",VLOOKUP($E64,DD!$A$2:$C$150,3,0)))</f>
        <v/>
      </c>
      <c r="H64" s="8"/>
      <c r="I64" s="8"/>
      <c r="J64" s="8"/>
      <c r="K64" s="8"/>
      <c r="L64" s="8"/>
      <c r="M64" s="5"/>
      <c r="N64" s="78">
        <f t="shared" si="0"/>
        <v>0</v>
      </c>
      <c r="O64" s="78">
        <f t="shared" si="47"/>
        <v>0</v>
      </c>
      <c r="Q64" s="35"/>
      <c r="R64" s="35"/>
      <c r="S64" s="35"/>
    </row>
    <row r="65" spans="1:19" ht="15.75" thickBot="1" x14ac:dyDescent="0.3">
      <c r="A65" s="97"/>
      <c r="B65" s="98"/>
      <c r="C65" s="99"/>
      <c r="D65" s="10">
        <v>4</v>
      </c>
      <c r="E65" s="5"/>
      <c r="F65" t="str">
        <f>IF($E65="","",IF(ISNA(VLOOKUP($E65,DD!$A$2:$C$150,2,0)),"NO SUCH DIVE",VLOOKUP($E65,DD!$A$2:$C$150,2,0)))</f>
        <v/>
      </c>
      <c r="G65" s="10" t="str">
        <f>IF($E65="","",IF(ISNA(VLOOKUP($E65,DD!$A$2:$C$150,3,0)),"",VLOOKUP($E65,DD!$A$2:$C$150,3,0)))</f>
        <v/>
      </c>
      <c r="H65" s="8"/>
      <c r="I65" s="8"/>
      <c r="J65" s="8"/>
      <c r="K65" s="8"/>
      <c r="L65" s="8"/>
      <c r="M65" s="5"/>
      <c r="N65" s="78">
        <f t="shared" si="0"/>
        <v>0</v>
      </c>
      <c r="O65" s="78">
        <f t="shared" si="47"/>
        <v>0</v>
      </c>
      <c r="Q65" s="35"/>
      <c r="R65" s="35"/>
      <c r="S65" s="35"/>
    </row>
    <row r="66" spans="1:19" ht="15.75" thickBot="1" x14ac:dyDescent="0.3">
      <c r="A66" s="97"/>
      <c r="B66" s="98"/>
      <c r="C66" s="99"/>
      <c r="D66" s="10">
        <v>5</v>
      </c>
      <c r="E66" s="5"/>
      <c r="F66" t="str">
        <f>IF($E66="","",IF(ISNA(VLOOKUP($E66,DD!$A$2:$C$150,2,0)),"NO SUCH DIVE",VLOOKUP($E66,DD!$A$2:$C$150,2,0)))</f>
        <v/>
      </c>
      <c r="G66" s="10" t="str">
        <f>IF($E66="","",IF(ISNA(VLOOKUP($E66,DD!$A$2:$C$150,3,0)),"",VLOOKUP($E66,DD!$A$2:$C$150,3,0)))</f>
        <v/>
      </c>
      <c r="H66" s="8"/>
      <c r="I66" s="8"/>
      <c r="J66" s="8"/>
      <c r="K66" s="8"/>
      <c r="L66" s="8"/>
      <c r="M66" s="5"/>
      <c r="N66" s="78">
        <f t="shared" si="0"/>
        <v>0</v>
      </c>
      <c r="O66" s="79">
        <f t="shared" si="47"/>
        <v>0</v>
      </c>
      <c r="Q66" s="35">
        <f t="shared" ref="Q66" si="48">IF(O66&lt;&gt;"",O66+A62/10000,0)</f>
        <v>1.2999999999999999E-3</v>
      </c>
      <c r="R66" s="35">
        <f t="shared" ref="R66:S66" si="49">B62</f>
        <v>0</v>
      </c>
      <c r="S66" s="35">
        <f t="shared" si="49"/>
        <v>0</v>
      </c>
    </row>
    <row r="67" spans="1:19" x14ac:dyDescent="0.25">
      <c r="A67" s="100">
        <v>14</v>
      </c>
      <c r="B67" s="101"/>
      <c r="C67" s="102"/>
      <c r="D67" s="42">
        <v>1</v>
      </c>
      <c r="E67" s="40"/>
      <c r="F67" s="43" t="str">
        <f>IF($E67="","",IF(ISNA(VLOOKUP($E67,DD!$A$2:$C$150,2,0)),"NO SUCH DIVE",VLOOKUP($E67,DD!$A$2:$C$150,2,0)))</f>
        <v/>
      </c>
      <c r="G67" s="42" t="str">
        <f>IF($E67="","",IF(ISNA(VLOOKUP($E67,DD!$A$2:$C$150,3,0)),"",VLOOKUP($E67,DD!$A$2:$C$150,3,0)))</f>
        <v/>
      </c>
      <c r="H67" s="41"/>
      <c r="I67" s="41"/>
      <c r="J67" s="41"/>
      <c r="K67" s="41"/>
      <c r="L67" s="41"/>
      <c r="M67" s="40"/>
      <c r="N67" s="82">
        <f t="shared" ref="N67:N121" si="50">IF(G67="",0,IF(COUNT(H67:L67)=3,IF(M67&lt;&gt;"",(SUM(H67:J67)-6)*G67,SUM(H67:J67)*G67),IF(M67&lt;&gt;"",(SUM(H67:L67)-MAX(H67:L67)-MIN(H67:L67)-6)*G67,(SUM(H67:L67)-MAX(H67:L67)-MIN(H67:L67))*G67)))</f>
        <v>0</v>
      </c>
      <c r="O67" s="82">
        <f t="shared" ref="O67" si="51">IF(N67="","",N67)</f>
        <v>0</v>
      </c>
      <c r="Q67" s="36"/>
      <c r="R67" s="35"/>
      <c r="S67" s="35"/>
    </row>
    <row r="68" spans="1:19" x14ac:dyDescent="0.25">
      <c r="A68" s="100"/>
      <c r="B68" s="101"/>
      <c r="C68" s="102"/>
      <c r="D68" s="42">
        <v>2</v>
      </c>
      <c r="E68" s="40"/>
      <c r="F68" s="43" t="str">
        <f>IF($E68="","",IF(ISNA(VLOOKUP($E68,DD!$A$2:$C$150,2,0)),"NO SUCH DIVE",VLOOKUP($E68,DD!$A$2:$C$150,2,0)))</f>
        <v/>
      </c>
      <c r="G68" s="42" t="str">
        <f>IF($E68="","",IF(ISNA(VLOOKUP($E68,DD!$A$2:$C$150,3,0)),"",VLOOKUP($E68,DD!$A$2:$C$150,3,0)))</f>
        <v/>
      </c>
      <c r="H68" s="41"/>
      <c r="I68" s="41"/>
      <c r="J68" s="41"/>
      <c r="K68" s="41"/>
      <c r="L68" s="41"/>
      <c r="M68" s="40"/>
      <c r="N68" s="82">
        <f t="shared" si="50"/>
        <v>0</v>
      </c>
      <c r="O68" s="82">
        <f t="shared" ref="O68:O71" si="52">IF(N68="",O67,N68+O67)</f>
        <v>0</v>
      </c>
      <c r="Q68" s="36"/>
      <c r="R68" s="35"/>
      <c r="S68" s="35"/>
    </row>
    <row r="69" spans="1:19" x14ac:dyDescent="0.25">
      <c r="A69" s="100"/>
      <c r="B69" s="101"/>
      <c r="C69" s="102"/>
      <c r="D69" s="42">
        <v>3</v>
      </c>
      <c r="E69" s="40"/>
      <c r="F69" s="43" t="str">
        <f>IF($E69="","",IF(ISNA(VLOOKUP($E69,DD!$A$2:$C$150,2,0)),"NO SUCH DIVE",VLOOKUP($E69,DD!$A$2:$C$150,2,0)))</f>
        <v/>
      </c>
      <c r="G69" s="42" t="str">
        <f>IF($E69="","",IF(ISNA(VLOOKUP($E69,DD!$A$2:$C$150,3,0)),"",VLOOKUP($E69,DD!$A$2:$C$150,3,0)))</f>
        <v/>
      </c>
      <c r="H69" s="41"/>
      <c r="I69" s="41"/>
      <c r="J69" s="41"/>
      <c r="K69" s="41"/>
      <c r="L69" s="41"/>
      <c r="M69" s="40"/>
      <c r="N69" s="82">
        <f t="shared" si="50"/>
        <v>0</v>
      </c>
      <c r="O69" s="82">
        <f t="shared" si="52"/>
        <v>0</v>
      </c>
      <c r="Q69" s="35"/>
      <c r="R69" s="35"/>
      <c r="S69" s="35"/>
    </row>
    <row r="70" spans="1:19" ht="15.75" thickBot="1" x14ac:dyDescent="0.3">
      <c r="A70" s="100"/>
      <c r="B70" s="101"/>
      <c r="C70" s="102"/>
      <c r="D70" s="42">
        <v>4</v>
      </c>
      <c r="E70" s="40"/>
      <c r="F70" s="43" t="str">
        <f>IF($E70="","",IF(ISNA(VLOOKUP($E70,DD!$A$2:$C$150,2,0)),"NO SUCH DIVE",VLOOKUP($E70,DD!$A$2:$C$150,2,0)))</f>
        <v/>
      </c>
      <c r="G70" s="42" t="str">
        <f>IF($E70="","",IF(ISNA(VLOOKUP($E70,DD!$A$2:$C$150,3,0)),"",VLOOKUP($E70,DD!$A$2:$C$150,3,0)))</f>
        <v/>
      </c>
      <c r="H70" s="41"/>
      <c r="I70" s="41"/>
      <c r="J70" s="41"/>
      <c r="K70" s="41"/>
      <c r="L70" s="41"/>
      <c r="M70" s="40"/>
      <c r="N70" s="82">
        <f t="shared" si="50"/>
        <v>0</v>
      </c>
      <c r="O70" s="82">
        <f t="shared" si="52"/>
        <v>0</v>
      </c>
      <c r="Q70" s="35"/>
      <c r="R70" s="35"/>
      <c r="S70" s="35"/>
    </row>
    <row r="71" spans="1:19" ht="15.75" thickBot="1" x14ac:dyDescent="0.3">
      <c r="A71" s="100"/>
      <c r="B71" s="101"/>
      <c r="C71" s="102"/>
      <c r="D71" s="42">
        <v>5</v>
      </c>
      <c r="E71" s="40"/>
      <c r="F71" s="43" t="str">
        <f>IF($E71="","",IF(ISNA(VLOOKUP($E71,DD!$A$2:$C$150,2,0)),"NO SUCH DIVE",VLOOKUP($E71,DD!$A$2:$C$150,2,0)))</f>
        <v/>
      </c>
      <c r="G71" s="42" t="str">
        <f>IF($E71="","",IF(ISNA(VLOOKUP($E71,DD!$A$2:$C$150,3,0)),"",VLOOKUP($E71,DD!$A$2:$C$150,3,0)))</f>
        <v/>
      </c>
      <c r="H71" s="41"/>
      <c r="I71" s="41"/>
      <c r="J71" s="41"/>
      <c r="K71" s="41"/>
      <c r="L71" s="41"/>
      <c r="M71" s="40"/>
      <c r="N71" s="82">
        <f t="shared" si="50"/>
        <v>0</v>
      </c>
      <c r="O71" s="83">
        <f t="shared" si="52"/>
        <v>0</v>
      </c>
      <c r="Q71" s="35">
        <f t="shared" ref="Q71" si="53">IF(O71&lt;&gt;"",O71+A67/10000,0)</f>
        <v>1.4E-3</v>
      </c>
      <c r="R71" s="35">
        <f t="shared" ref="R71:S71" si="54">B67</f>
        <v>0</v>
      </c>
      <c r="S71" s="35">
        <f t="shared" si="54"/>
        <v>0</v>
      </c>
    </row>
    <row r="72" spans="1:19" x14ac:dyDescent="0.25">
      <c r="A72" s="97">
        <v>15</v>
      </c>
      <c r="B72" s="98"/>
      <c r="C72" s="99"/>
      <c r="D72" s="10">
        <v>1</v>
      </c>
      <c r="E72" s="5"/>
      <c r="F72" t="str">
        <f>IF($E72="","",IF(ISNA(VLOOKUP($E72,DD!$A$2:$C$150,2,0)),"NO SUCH DIVE",VLOOKUP($E72,DD!$A$2:$C$150,2,0)))</f>
        <v/>
      </c>
      <c r="G72" s="10" t="str">
        <f>IF($E72="","",IF(ISNA(VLOOKUP($E72,DD!$A$2:$C$150,3,0)),"",VLOOKUP($E72,DD!$A$2:$C$150,3,0)))</f>
        <v/>
      </c>
      <c r="H72" s="8"/>
      <c r="I72" s="8"/>
      <c r="J72" s="8"/>
      <c r="K72" s="8"/>
      <c r="L72" s="8"/>
      <c r="M72" s="5"/>
      <c r="N72" s="78">
        <f t="shared" si="50"/>
        <v>0</v>
      </c>
      <c r="O72" s="78">
        <f t="shared" ref="O72" si="55">IF(N72="","",N72)</f>
        <v>0</v>
      </c>
      <c r="Q72" s="36"/>
      <c r="R72" s="35"/>
      <c r="S72" s="35"/>
    </row>
    <row r="73" spans="1:19" x14ac:dyDescent="0.25">
      <c r="A73" s="97"/>
      <c r="B73" s="98"/>
      <c r="C73" s="99"/>
      <c r="D73" s="10">
        <v>2</v>
      </c>
      <c r="E73" s="5"/>
      <c r="F73" t="str">
        <f>IF($E73="","",IF(ISNA(VLOOKUP($E73,DD!$A$2:$C$150,2,0)),"NO SUCH DIVE",VLOOKUP($E73,DD!$A$2:$C$150,2,0)))</f>
        <v/>
      </c>
      <c r="G73" s="10" t="str">
        <f>IF($E73="","",IF(ISNA(VLOOKUP($E73,DD!$A$2:$C$150,3,0)),"",VLOOKUP($E73,DD!$A$2:$C$150,3,0)))</f>
        <v/>
      </c>
      <c r="H73" s="8"/>
      <c r="I73" s="8"/>
      <c r="J73" s="8"/>
      <c r="K73" s="8"/>
      <c r="L73" s="8"/>
      <c r="M73" s="5"/>
      <c r="N73" s="78">
        <f t="shared" si="50"/>
        <v>0</v>
      </c>
      <c r="O73" s="78">
        <f t="shared" ref="O73:O76" si="56">IF(N73="",O72,N73+O72)</f>
        <v>0</v>
      </c>
      <c r="Q73" s="36"/>
      <c r="R73" s="35"/>
      <c r="S73" s="35"/>
    </row>
    <row r="74" spans="1:19" x14ac:dyDescent="0.25">
      <c r="A74" s="97"/>
      <c r="B74" s="98"/>
      <c r="C74" s="99"/>
      <c r="D74" s="10">
        <v>3</v>
      </c>
      <c r="E74" s="5"/>
      <c r="F74" t="str">
        <f>IF($E74="","",IF(ISNA(VLOOKUP($E74,DD!$A$2:$C$150,2,0)),"NO SUCH DIVE",VLOOKUP($E74,DD!$A$2:$C$150,2,0)))</f>
        <v/>
      </c>
      <c r="G74" s="10" t="str">
        <f>IF($E74="","",IF(ISNA(VLOOKUP($E74,DD!$A$2:$C$150,3,0)),"",VLOOKUP($E74,DD!$A$2:$C$150,3,0)))</f>
        <v/>
      </c>
      <c r="H74" s="8"/>
      <c r="I74" s="8"/>
      <c r="J74" s="8"/>
      <c r="K74" s="8"/>
      <c r="L74" s="8"/>
      <c r="M74" s="5"/>
      <c r="N74" s="78">
        <f t="shared" si="50"/>
        <v>0</v>
      </c>
      <c r="O74" s="78">
        <f t="shared" si="56"/>
        <v>0</v>
      </c>
      <c r="Q74" s="35"/>
      <c r="R74" s="35"/>
      <c r="S74" s="35"/>
    </row>
    <row r="75" spans="1:19" ht="15" customHeight="1" thickBot="1" x14ac:dyDescent="0.3">
      <c r="A75" s="97"/>
      <c r="B75" s="98"/>
      <c r="C75" s="99"/>
      <c r="D75" s="10">
        <v>4</v>
      </c>
      <c r="E75" s="5"/>
      <c r="F75" t="str">
        <f>IF($E75="","",IF(ISNA(VLOOKUP($E75,DD!$A$2:$C$150,2,0)),"NO SUCH DIVE",VLOOKUP($E75,DD!$A$2:$C$150,2,0)))</f>
        <v/>
      </c>
      <c r="G75" s="10" t="str">
        <f>IF($E75="","",IF(ISNA(VLOOKUP($E75,DD!$A$2:$C$150,3,0)),"",VLOOKUP($E75,DD!$A$2:$C$150,3,0)))</f>
        <v/>
      </c>
      <c r="H75" s="8"/>
      <c r="I75" s="8"/>
      <c r="J75" s="8"/>
      <c r="K75" s="8"/>
      <c r="L75" s="8"/>
      <c r="M75" s="5"/>
      <c r="N75" s="78">
        <f t="shared" si="50"/>
        <v>0</v>
      </c>
      <c r="O75" s="78">
        <f t="shared" si="56"/>
        <v>0</v>
      </c>
      <c r="Q75" s="35"/>
      <c r="R75" s="35"/>
      <c r="S75" s="35"/>
    </row>
    <row r="76" spans="1:19" ht="15.75" thickBot="1" x14ac:dyDescent="0.3">
      <c r="A76" s="97"/>
      <c r="B76" s="98"/>
      <c r="C76" s="99"/>
      <c r="D76" s="10">
        <v>5</v>
      </c>
      <c r="E76" s="5"/>
      <c r="F76" t="str">
        <f>IF($E76="","",IF(ISNA(VLOOKUP($E76,DD!$A$2:$C$150,2,0)),"NO SUCH DIVE",VLOOKUP($E76,DD!$A$2:$C$150,2,0)))</f>
        <v/>
      </c>
      <c r="G76" s="10" t="str">
        <f>IF($E76="","",IF(ISNA(VLOOKUP($E76,DD!$A$2:$C$150,3,0)),"",VLOOKUP($E76,DD!$A$2:$C$150,3,0)))</f>
        <v/>
      </c>
      <c r="H76" s="8"/>
      <c r="I76" s="8"/>
      <c r="J76" s="8"/>
      <c r="K76" s="8"/>
      <c r="L76" s="8"/>
      <c r="M76" s="5"/>
      <c r="N76" s="78">
        <f t="shared" si="50"/>
        <v>0</v>
      </c>
      <c r="O76" s="79">
        <f t="shared" si="56"/>
        <v>0</v>
      </c>
      <c r="Q76" s="35">
        <f t="shared" ref="Q76" si="57">IF(O76&lt;&gt;"",O76+A72/10000,0)</f>
        <v>1.5E-3</v>
      </c>
      <c r="R76" s="35">
        <f t="shared" ref="R76:S76" si="58">B72</f>
        <v>0</v>
      </c>
      <c r="S76" s="35">
        <f t="shared" si="58"/>
        <v>0</v>
      </c>
    </row>
    <row r="77" spans="1:19" x14ac:dyDescent="0.25">
      <c r="A77" s="100">
        <v>16</v>
      </c>
      <c r="B77" s="101"/>
      <c r="C77" s="102"/>
      <c r="D77" s="42">
        <v>1</v>
      </c>
      <c r="E77" s="40"/>
      <c r="F77" s="43" t="str">
        <f>IF($E77="","",IF(ISNA(VLOOKUP($E77,DD!$A$2:$C$150,2,0)),"NO SUCH DIVE",VLOOKUP($E77,DD!$A$2:$C$150,2,0)))</f>
        <v/>
      </c>
      <c r="G77" s="42" t="str">
        <f>IF($E77="","",IF(ISNA(VLOOKUP($E77,DD!$A$2:$C$150,3,0)),"",VLOOKUP($E77,DD!$A$2:$C$150,3,0)))</f>
        <v/>
      </c>
      <c r="H77" s="41"/>
      <c r="I77" s="41"/>
      <c r="J77" s="41"/>
      <c r="K77" s="41"/>
      <c r="L77" s="41"/>
      <c r="M77" s="40"/>
      <c r="N77" s="82">
        <f t="shared" si="50"/>
        <v>0</v>
      </c>
      <c r="O77" s="82">
        <f t="shared" ref="O77" si="59">IF(N77="","",N77)</f>
        <v>0</v>
      </c>
      <c r="Q77" s="36"/>
      <c r="R77" s="35"/>
      <c r="S77" s="35"/>
    </row>
    <row r="78" spans="1:19" x14ac:dyDescent="0.25">
      <c r="A78" s="100"/>
      <c r="B78" s="101"/>
      <c r="C78" s="102"/>
      <c r="D78" s="42">
        <v>2</v>
      </c>
      <c r="E78" s="40"/>
      <c r="F78" s="43" t="str">
        <f>IF($E78="","",IF(ISNA(VLOOKUP($E78,DD!$A$2:$C$150,2,0)),"NO SUCH DIVE",VLOOKUP($E78,DD!$A$2:$C$150,2,0)))</f>
        <v/>
      </c>
      <c r="G78" s="42" t="str">
        <f>IF($E78="","",IF(ISNA(VLOOKUP($E78,DD!$A$2:$C$150,3,0)),"",VLOOKUP($E78,DD!$A$2:$C$150,3,0)))</f>
        <v/>
      </c>
      <c r="H78" s="41"/>
      <c r="I78" s="41"/>
      <c r="J78" s="41"/>
      <c r="K78" s="41"/>
      <c r="L78" s="41"/>
      <c r="M78" s="40"/>
      <c r="N78" s="82">
        <f t="shared" si="50"/>
        <v>0</v>
      </c>
      <c r="O78" s="82">
        <f t="shared" ref="O78:O81" si="60">IF(N78="",O77,N78+O77)</f>
        <v>0</v>
      </c>
      <c r="Q78" s="36"/>
      <c r="R78" s="35"/>
      <c r="S78" s="35"/>
    </row>
    <row r="79" spans="1:19" x14ac:dyDescent="0.25">
      <c r="A79" s="100"/>
      <c r="B79" s="101"/>
      <c r="C79" s="102"/>
      <c r="D79" s="42">
        <v>3</v>
      </c>
      <c r="E79" s="40"/>
      <c r="F79" s="43" t="str">
        <f>IF($E79="","",IF(ISNA(VLOOKUP($E79,DD!$A$2:$C$150,2,0)),"NO SUCH DIVE",VLOOKUP($E79,DD!$A$2:$C$150,2,0)))</f>
        <v/>
      </c>
      <c r="G79" s="42" t="str">
        <f>IF($E79="","",IF(ISNA(VLOOKUP($E79,DD!$A$2:$C$150,3,0)),"",VLOOKUP($E79,DD!$A$2:$C$150,3,0)))</f>
        <v/>
      </c>
      <c r="H79" s="41"/>
      <c r="I79" s="41"/>
      <c r="J79" s="41"/>
      <c r="K79" s="41"/>
      <c r="L79" s="41"/>
      <c r="M79" s="40"/>
      <c r="N79" s="82">
        <f t="shared" si="50"/>
        <v>0</v>
      </c>
      <c r="O79" s="82">
        <f t="shared" si="60"/>
        <v>0</v>
      </c>
      <c r="Q79" s="35"/>
      <c r="R79" s="35"/>
      <c r="S79" s="35"/>
    </row>
    <row r="80" spans="1:19" ht="15.75" thickBot="1" x14ac:dyDescent="0.3">
      <c r="A80" s="100"/>
      <c r="B80" s="101"/>
      <c r="C80" s="102"/>
      <c r="D80" s="42">
        <v>4</v>
      </c>
      <c r="E80" s="40"/>
      <c r="F80" s="43" t="str">
        <f>IF($E80="","",IF(ISNA(VLOOKUP($E80,DD!$A$2:$C$150,2,0)),"NO SUCH DIVE",VLOOKUP($E80,DD!$A$2:$C$150,2,0)))</f>
        <v/>
      </c>
      <c r="G80" s="42" t="str">
        <f>IF($E80="","",IF(ISNA(VLOOKUP($E80,DD!$A$2:$C$150,3,0)),"",VLOOKUP($E80,DD!$A$2:$C$150,3,0)))</f>
        <v/>
      </c>
      <c r="H80" s="41"/>
      <c r="I80" s="41"/>
      <c r="J80" s="41"/>
      <c r="K80" s="41"/>
      <c r="L80" s="41"/>
      <c r="M80" s="40"/>
      <c r="N80" s="82">
        <f t="shared" si="50"/>
        <v>0</v>
      </c>
      <c r="O80" s="82">
        <f t="shared" si="60"/>
        <v>0</v>
      </c>
      <c r="Q80" s="35"/>
      <c r="R80" s="35"/>
      <c r="S80" s="35"/>
    </row>
    <row r="81" spans="1:19" ht="15.75" thickBot="1" x14ac:dyDescent="0.3">
      <c r="A81" s="100"/>
      <c r="B81" s="101"/>
      <c r="C81" s="102"/>
      <c r="D81" s="42">
        <v>5</v>
      </c>
      <c r="E81" s="40"/>
      <c r="F81" s="43" t="str">
        <f>IF($E81="","",IF(ISNA(VLOOKUP($E81,DD!$A$2:$C$150,2,0)),"NO SUCH DIVE",VLOOKUP($E81,DD!$A$2:$C$150,2,0)))</f>
        <v/>
      </c>
      <c r="G81" s="42" t="str">
        <f>IF($E81="","",IF(ISNA(VLOOKUP($E81,DD!$A$2:$C$150,3,0)),"",VLOOKUP($E81,DD!$A$2:$C$150,3,0)))</f>
        <v/>
      </c>
      <c r="H81" s="41"/>
      <c r="I81" s="41"/>
      <c r="J81" s="41"/>
      <c r="K81" s="41"/>
      <c r="L81" s="41"/>
      <c r="M81" s="40"/>
      <c r="N81" s="82">
        <f t="shared" si="50"/>
        <v>0</v>
      </c>
      <c r="O81" s="83">
        <f t="shared" si="60"/>
        <v>0</v>
      </c>
      <c r="Q81" s="35">
        <f t="shared" ref="Q81" si="61">IF(O81&lt;&gt;"",O81+A77/10000,0)</f>
        <v>1.6000000000000001E-3</v>
      </c>
      <c r="R81" s="35">
        <f t="shared" ref="R81:S81" si="62">B77</f>
        <v>0</v>
      </c>
      <c r="S81" s="35">
        <f t="shared" si="62"/>
        <v>0</v>
      </c>
    </row>
    <row r="82" spans="1:19" x14ac:dyDescent="0.25">
      <c r="A82" s="97">
        <v>17</v>
      </c>
      <c r="B82" s="98"/>
      <c r="C82" s="99"/>
      <c r="D82" s="10">
        <v>1</v>
      </c>
      <c r="E82" s="5"/>
      <c r="F82" t="str">
        <f>IF($E82="","",IF(ISNA(VLOOKUP($E82,DD!$A$2:$C$150,2,0)),"NO SUCH DIVE",VLOOKUP($E82,DD!$A$2:$C$150,2,0)))</f>
        <v/>
      </c>
      <c r="G82" s="10" t="str">
        <f>IF($E82="","",IF(ISNA(VLOOKUP($E82,DD!$A$2:$C$150,3,0)),"",VLOOKUP($E82,DD!$A$2:$C$150,3,0)))</f>
        <v/>
      </c>
      <c r="H82" s="8"/>
      <c r="I82" s="8"/>
      <c r="J82" s="8"/>
      <c r="K82" s="8"/>
      <c r="L82" s="8"/>
      <c r="M82" s="5"/>
      <c r="N82" s="78">
        <f t="shared" si="50"/>
        <v>0</v>
      </c>
      <c r="O82" s="78">
        <f t="shared" ref="O82" si="63">IF(N82="","",N82)</f>
        <v>0</v>
      </c>
      <c r="Q82" s="36"/>
      <c r="R82" s="35"/>
      <c r="S82" s="35"/>
    </row>
    <row r="83" spans="1:19" x14ac:dyDescent="0.25">
      <c r="A83" s="97"/>
      <c r="B83" s="98"/>
      <c r="C83" s="99"/>
      <c r="D83" s="10">
        <v>2</v>
      </c>
      <c r="E83" s="5"/>
      <c r="F83" t="str">
        <f>IF($E83="","",IF(ISNA(VLOOKUP($E83,DD!$A$2:$C$150,2,0)),"NO SUCH DIVE",VLOOKUP($E83,DD!$A$2:$C$150,2,0)))</f>
        <v/>
      </c>
      <c r="G83" s="10" t="str">
        <f>IF($E83="","",IF(ISNA(VLOOKUP($E83,DD!$A$2:$C$150,3,0)),"",VLOOKUP($E83,DD!$A$2:$C$150,3,0)))</f>
        <v/>
      </c>
      <c r="H83" s="8"/>
      <c r="I83" s="8"/>
      <c r="J83" s="8"/>
      <c r="K83" s="8"/>
      <c r="L83" s="8"/>
      <c r="M83" s="5"/>
      <c r="N83" s="78">
        <f t="shared" si="50"/>
        <v>0</v>
      </c>
      <c r="O83" s="78">
        <f t="shared" ref="O83:O86" si="64">IF(N83="",O82,N83+O82)</f>
        <v>0</v>
      </c>
      <c r="Q83" s="36"/>
      <c r="R83" s="35"/>
      <c r="S83" s="35"/>
    </row>
    <row r="84" spans="1:19" x14ac:dyDescent="0.25">
      <c r="A84" s="97"/>
      <c r="B84" s="98"/>
      <c r="C84" s="99"/>
      <c r="D84" s="10">
        <v>3</v>
      </c>
      <c r="E84" s="5"/>
      <c r="F84" t="str">
        <f>IF($E84="","",IF(ISNA(VLOOKUP($E84,DD!$A$2:$C$150,2,0)),"NO SUCH DIVE",VLOOKUP($E84,DD!$A$2:$C$150,2,0)))</f>
        <v/>
      </c>
      <c r="G84" s="10" t="str">
        <f>IF($E84="","",IF(ISNA(VLOOKUP($E84,DD!$A$2:$C$150,3,0)),"",VLOOKUP($E84,DD!$A$2:$C$150,3,0)))</f>
        <v/>
      </c>
      <c r="H84" s="8"/>
      <c r="I84" s="8"/>
      <c r="J84" s="8"/>
      <c r="K84" s="8"/>
      <c r="L84" s="8"/>
      <c r="M84" s="5"/>
      <c r="N84" s="78">
        <f t="shared" si="50"/>
        <v>0</v>
      </c>
      <c r="O84" s="78">
        <f t="shared" si="64"/>
        <v>0</v>
      </c>
      <c r="Q84" s="35"/>
      <c r="R84" s="35"/>
      <c r="S84" s="35"/>
    </row>
    <row r="85" spans="1:19" ht="15.75" thickBot="1" x14ac:dyDescent="0.3">
      <c r="A85" s="97"/>
      <c r="B85" s="98"/>
      <c r="C85" s="99"/>
      <c r="D85" s="10">
        <v>4</v>
      </c>
      <c r="E85" s="5"/>
      <c r="F85" t="str">
        <f>IF($E85="","",IF(ISNA(VLOOKUP($E85,DD!$A$2:$C$150,2,0)),"NO SUCH DIVE",VLOOKUP($E85,DD!$A$2:$C$150,2,0)))</f>
        <v/>
      </c>
      <c r="G85" s="10" t="str">
        <f>IF($E85="","",IF(ISNA(VLOOKUP($E85,DD!$A$2:$C$150,3,0)),"",VLOOKUP($E85,DD!$A$2:$C$150,3,0)))</f>
        <v/>
      </c>
      <c r="H85" s="8"/>
      <c r="I85" s="8"/>
      <c r="J85" s="8"/>
      <c r="K85" s="8"/>
      <c r="L85" s="8"/>
      <c r="M85" s="5"/>
      <c r="N85" s="78">
        <f t="shared" si="50"/>
        <v>0</v>
      </c>
      <c r="O85" s="78">
        <f t="shared" si="64"/>
        <v>0</v>
      </c>
      <c r="Q85" s="35"/>
      <c r="R85" s="35"/>
      <c r="S85" s="35"/>
    </row>
    <row r="86" spans="1:19" ht="15.75" thickBot="1" x14ac:dyDescent="0.3">
      <c r="A86" s="97"/>
      <c r="B86" s="98"/>
      <c r="C86" s="99"/>
      <c r="D86" s="10">
        <v>5</v>
      </c>
      <c r="E86" s="5"/>
      <c r="F86" t="str">
        <f>IF($E86="","",IF(ISNA(VLOOKUP($E86,DD!$A$2:$C$150,2,0)),"NO SUCH DIVE",VLOOKUP($E86,DD!$A$2:$C$150,2,0)))</f>
        <v/>
      </c>
      <c r="G86" s="10" t="str">
        <f>IF($E86="","",IF(ISNA(VLOOKUP($E86,DD!$A$2:$C$150,3,0)),"",VLOOKUP($E86,DD!$A$2:$C$150,3,0)))</f>
        <v/>
      </c>
      <c r="H86" s="8"/>
      <c r="I86" s="8"/>
      <c r="J86" s="8"/>
      <c r="K86" s="8"/>
      <c r="L86" s="8"/>
      <c r="M86" s="5"/>
      <c r="N86" s="78">
        <f t="shared" si="50"/>
        <v>0</v>
      </c>
      <c r="O86" s="79">
        <f t="shared" si="64"/>
        <v>0</v>
      </c>
      <c r="Q86" s="35">
        <f t="shared" ref="Q86" si="65">IF(O86&lt;&gt;"",O86+A82/10000,0)</f>
        <v>1.6999999999999999E-3</v>
      </c>
      <c r="R86" s="35">
        <f t="shared" ref="R86:S86" si="66">B82</f>
        <v>0</v>
      </c>
      <c r="S86" s="35">
        <f t="shared" si="66"/>
        <v>0</v>
      </c>
    </row>
    <row r="87" spans="1:19" x14ac:dyDescent="0.25">
      <c r="A87" s="100">
        <v>18</v>
      </c>
      <c r="B87" s="101"/>
      <c r="C87" s="102"/>
      <c r="D87" s="42">
        <v>1</v>
      </c>
      <c r="E87" s="40"/>
      <c r="F87" s="43" t="str">
        <f>IF($E87="","",IF(ISNA(VLOOKUP($E87,DD!$A$2:$C$150,2,0)),"NO SUCH DIVE",VLOOKUP($E87,DD!$A$2:$C$150,2,0)))</f>
        <v/>
      </c>
      <c r="G87" s="42" t="str">
        <f>IF($E87="","",IF(ISNA(VLOOKUP($E87,DD!$A$2:$C$150,3,0)),"",VLOOKUP($E87,DD!$A$2:$C$150,3,0)))</f>
        <v/>
      </c>
      <c r="H87" s="41"/>
      <c r="I87" s="41"/>
      <c r="J87" s="41"/>
      <c r="K87" s="41"/>
      <c r="L87" s="41"/>
      <c r="M87" s="40"/>
      <c r="N87" s="82">
        <f t="shared" si="50"/>
        <v>0</v>
      </c>
      <c r="O87" s="82">
        <f t="shared" ref="O87" si="67">IF(N87="","",N87)</f>
        <v>0</v>
      </c>
      <c r="Q87" s="36"/>
      <c r="R87" s="35"/>
      <c r="S87" s="35"/>
    </row>
    <row r="88" spans="1:19" x14ac:dyDescent="0.25">
      <c r="A88" s="100"/>
      <c r="B88" s="101"/>
      <c r="C88" s="102"/>
      <c r="D88" s="42">
        <v>2</v>
      </c>
      <c r="E88" s="40"/>
      <c r="F88" s="43" t="str">
        <f>IF($E88="","",IF(ISNA(VLOOKUP($E88,DD!$A$2:$C$150,2,0)),"NO SUCH DIVE",VLOOKUP($E88,DD!$A$2:$C$150,2,0)))</f>
        <v/>
      </c>
      <c r="G88" s="42" t="str">
        <f>IF($E88="","",IF(ISNA(VLOOKUP($E88,DD!$A$2:$C$150,3,0)),"",VLOOKUP($E88,DD!$A$2:$C$150,3,0)))</f>
        <v/>
      </c>
      <c r="H88" s="41"/>
      <c r="I88" s="41"/>
      <c r="J88" s="41"/>
      <c r="K88" s="41"/>
      <c r="L88" s="41"/>
      <c r="M88" s="40"/>
      <c r="N88" s="82">
        <f t="shared" si="50"/>
        <v>0</v>
      </c>
      <c r="O88" s="82">
        <f t="shared" ref="O88:O91" si="68">IF(N88="",O87,N88+O87)</f>
        <v>0</v>
      </c>
      <c r="Q88" s="36"/>
      <c r="R88" s="35"/>
      <c r="S88" s="35"/>
    </row>
    <row r="89" spans="1:19" x14ac:dyDescent="0.25">
      <c r="A89" s="100"/>
      <c r="B89" s="101"/>
      <c r="C89" s="102"/>
      <c r="D89" s="42">
        <v>3</v>
      </c>
      <c r="E89" s="40"/>
      <c r="F89" s="43" t="str">
        <f>IF($E89="","",IF(ISNA(VLOOKUP($E89,DD!$A$2:$C$150,2,0)),"NO SUCH DIVE",VLOOKUP($E89,DD!$A$2:$C$150,2,0)))</f>
        <v/>
      </c>
      <c r="G89" s="42" t="str">
        <f>IF($E89="","",IF(ISNA(VLOOKUP($E89,DD!$A$2:$C$150,3,0)),"",VLOOKUP($E89,DD!$A$2:$C$150,3,0)))</f>
        <v/>
      </c>
      <c r="H89" s="41"/>
      <c r="I89" s="41"/>
      <c r="J89" s="41"/>
      <c r="K89" s="41"/>
      <c r="L89" s="41"/>
      <c r="M89" s="40"/>
      <c r="N89" s="82">
        <f t="shared" si="50"/>
        <v>0</v>
      </c>
      <c r="O89" s="82">
        <f t="shared" si="68"/>
        <v>0</v>
      </c>
      <c r="Q89" s="35"/>
      <c r="R89" s="35"/>
      <c r="S89" s="35"/>
    </row>
    <row r="90" spans="1:19" ht="15.75" thickBot="1" x14ac:dyDescent="0.3">
      <c r="A90" s="100"/>
      <c r="B90" s="101"/>
      <c r="C90" s="102"/>
      <c r="D90" s="42">
        <v>4</v>
      </c>
      <c r="E90" s="40"/>
      <c r="F90" s="43" t="str">
        <f>IF($E90="","",IF(ISNA(VLOOKUP($E90,DD!$A$2:$C$150,2,0)),"NO SUCH DIVE",VLOOKUP($E90,DD!$A$2:$C$150,2,0)))</f>
        <v/>
      </c>
      <c r="G90" s="42" t="str">
        <f>IF($E90="","",IF(ISNA(VLOOKUP($E90,DD!$A$2:$C$150,3,0)),"",VLOOKUP($E90,DD!$A$2:$C$150,3,0)))</f>
        <v/>
      </c>
      <c r="H90" s="41"/>
      <c r="I90" s="41"/>
      <c r="J90" s="41"/>
      <c r="K90" s="41"/>
      <c r="L90" s="41"/>
      <c r="M90" s="40"/>
      <c r="N90" s="82">
        <f t="shared" si="50"/>
        <v>0</v>
      </c>
      <c r="O90" s="82">
        <f t="shared" si="68"/>
        <v>0</v>
      </c>
      <c r="Q90" s="35"/>
      <c r="R90" s="35"/>
      <c r="S90" s="35"/>
    </row>
    <row r="91" spans="1:19" ht="15.75" thickBot="1" x14ac:dyDescent="0.3">
      <c r="A91" s="100"/>
      <c r="B91" s="101"/>
      <c r="C91" s="102"/>
      <c r="D91" s="42">
        <v>5</v>
      </c>
      <c r="E91" s="40"/>
      <c r="F91" s="43" t="str">
        <f>IF($E91="","",IF(ISNA(VLOOKUP($E91,DD!$A$2:$C$150,2,0)),"NO SUCH DIVE",VLOOKUP($E91,DD!$A$2:$C$150,2,0)))</f>
        <v/>
      </c>
      <c r="G91" s="42" t="str">
        <f>IF($E91="","",IF(ISNA(VLOOKUP($E91,DD!$A$2:$C$150,3,0)),"",VLOOKUP($E91,DD!$A$2:$C$150,3,0)))</f>
        <v/>
      </c>
      <c r="H91" s="41"/>
      <c r="I91" s="41"/>
      <c r="J91" s="41"/>
      <c r="K91" s="41"/>
      <c r="L91" s="41"/>
      <c r="M91" s="40"/>
      <c r="N91" s="82">
        <f t="shared" si="50"/>
        <v>0</v>
      </c>
      <c r="O91" s="83">
        <f t="shared" si="68"/>
        <v>0</v>
      </c>
      <c r="Q91" s="35">
        <f t="shared" ref="Q91" si="69">IF(O91&lt;&gt;"",O91+A87/10000,0)</f>
        <v>1.8E-3</v>
      </c>
      <c r="R91" s="35">
        <f t="shared" ref="R91:S91" si="70">B87</f>
        <v>0</v>
      </c>
      <c r="S91" s="35">
        <f t="shared" si="70"/>
        <v>0</v>
      </c>
    </row>
    <row r="92" spans="1:19" x14ac:dyDescent="0.25">
      <c r="A92" s="97">
        <v>19</v>
      </c>
      <c r="B92" s="98"/>
      <c r="C92" s="99"/>
      <c r="D92" s="10">
        <v>1</v>
      </c>
      <c r="E92" s="5"/>
      <c r="F92" t="str">
        <f>IF($E92="","",IF(ISNA(VLOOKUP($E92,DD!$A$2:$C$150,2,0)),"NO SUCH DIVE",VLOOKUP($E92,DD!$A$2:$C$150,2,0)))</f>
        <v/>
      </c>
      <c r="G92" s="10" t="str">
        <f>IF($E92="","",IF(ISNA(VLOOKUP($E92,DD!$A$2:$C$150,3,0)),"",VLOOKUP($E92,DD!$A$2:$C$150,3,0)))</f>
        <v/>
      </c>
      <c r="H92" s="8"/>
      <c r="I92" s="8"/>
      <c r="J92" s="8"/>
      <c r="K92" s="8"/>
      <c r="L92" s="8"/>
      <c r="M92" s="5"/>
      <c r="N92" s="78">
        <f t="shared" si="50"/>
        <v>0</v>
      </c>
      <c r="O92" s="78">
        <f t="shared" ref="O92" si="71">IF(N92="","",N92)</f>
        <v>0</v>
      </c>
      <c r="Q92" s="36"/>
      <c r="R92" s="35"/>
      <c r="S92" s="35"/>
    </row>
    <row r="93" spans="1:19" x14ac:dyDescent="0.25">
      <c r="A93" s="97"/>
      <c r="B93" s="98"/>
      <c r="C93" s="99"/>
      <c r="D93" s="10">
        <v>2</v>
      </c>
      <c r="E93" s="5"/>
      <c r="F93" t="str">
        <f>IF($E93="","",IF(ISNA(VLOOKUP($E93,DD!$A$2:$C$150,2,0)),"NO SUCH DIVE",VLOOKUP($E93,DD!$A$2:$C$150,2,0)))</f>
        <v/>
      </c>
      <c r="G93" s="10" t="str">
        <f>IF($E93="","",IF(ISNA(VLOOKUP($E93,DD!$A$2:$C$150,3,0)),"",VLOOKUP($E93,DD!$A$2:$C$150,3,0)))</f>
        <v/>
      </c>
      <c r="H93" s="8"/>
      <c r="I93" s="8"/>
      <c r="J93" s="8"/>
      <c r="K93" s="8"/>
      <c r="L93" s="8"/>
      <c r="M93" s="5"/>
      <c r="N93" s="78">
        <f t="shared" si="50"/>
        <v>0</v>
      </c>
      <c r="O93" s="78">
        <f t="shared" ref="O93:O96" si="72">IF(N93="",O92,N93+O92)</f>
        <v>0</v>
      </c>
      <c r="Q93" s="36"/>
      <c r="R93" s="35"/>
      <c r="S93" s="35"/>
    </row>
    <row r="94" spans="1:19" x14ac:dyDescent="0.25">
      <c r="A94" s="97"/>
      <c r="B94" s="98"/>
      <c r="C94" s="99"/>
      <c r="D94" s="10">
        <v>3</v>
      </c>
      <c r="E94" s="5"/>
      <c r="F94" t="str">
        <f>IF($E94="","",IF(ISNA(VLOOKUP($E94,DD!$A$2:$C$150,2,0)),"NO SUCH DIVE",VLOOKUP($E94,DD!$A$2:$C$150,2,0)))</f>
        <v/>
      </c>
      <c r="G94" s="10" t="str">
        <f>IF($E94="","",IF(ISNA(VLOOKUP($E94,DD!$A$2:$C$150,3,0)),"",VLOOKUP($E94,DD!$A$2:$C$150,3,0)))</f>
        <v/>
      </c>
      <c r="H94" s="8"/>
      <c r="I94" s="8"/>
      <c r="J94" s="8"/>
      <c r="K94" s="8"/>
      <c r="L94" s="8"/>
      <c r="M94" s="5"/>
      <c r="N94" s="78">
        <f t="shared" si="50"/>
        <v>0</v>
      </c>
      <c r="O94" s="78">
        <f t="shared" si="72"/>
        <v>0</v>
      </c>
      <c r="Q94" s="35"/>
      <c r="R94" s="35"/>
      <c r="S94" s="35"/>
    </row>
    <row r="95" spans="1:19" ht="15.75" thickBot="1" x14ac:dyDescent="0.3">
      <c r="A95" s="97"/>
      <c r="B95" s="98"/>
      <c r="C95" s="99"/>
      <c r="D95" s="10">
        <v>4</v>
      </c>
      <c r="E95" s="5"/>
      <c r="F95" t="str">
        <f>IF($E95="","",IF(ISNA(VLOOKUP($E95,DD!$A$2:$C$150,2,0)),"NO SUCH DIVE",VLOOKUP($E95,DD!$A$2:$C$150,2,0)))</f>
        <v/>
      </c>
      <c r="G95" s="10" t="str">
        <f>IF($E95="","",IF(ISNA(VLOOKUP($E95,DD!$A$2:$C$150,3,0)),"",VLOOKUP($E95,DD!$A$2:$C$150,3,0)))</f>
        <v/>
      </c>
      <c r="H95" s="8"/>
      <c r="I95" s="8"/>
      <c r="J95" s="8"/>
      <c r="K95" s="8"/>
      <c r="L95" s="8"/>
      <c r="M95" s="5"/>
      <c r="N95" s="78">
        <f t="shared" si="50"/>
        <v>0</v>
      </c>
      <c r="O95" s="78">
        <f t="shared" si="72"/>
        <v>0</v>
      </c>
      <c r="Q95" s="35"/>
      <c r="R95" s="35"/>
      <c r="S95" s="35"/>
    </row>
    <row r="96" spans="1:19" ht="15.75" thickBot="1" x14ac:dyDescent="0.3">
      <c r="A96" s="97"/>
      <c r="B96" s="98"/>
      <c r="C96" s="99"/>
      <c r="D96" s="10">
        <v>5</v>
      </c>
      <c r="E96" s="5"/>
      <c r="F96" t="str">
        <f>IF($E96="","",IF(ISNA(VLOOKUP($E96,DD!$A$2:$C$150,2,0)),"NO SUCH DIVE",VLOOKUP($E96,DD!$A$2:$C$150,2,0)))</f>
        <v/>
      </c>
      <c r="G96" s="10" t="str">
        <f>IF($E96="","",IF(ISNA(VLOOKUP($E96,DD!$A$2:$C$150,3,0)),"",VLOOKUP($E96,DD!$A$2:$C$150,3,0)))</f>
        <v/>
      </c>
      <c r="H96" s="8"/>
      <c r="I96" s="8"/>
      <c r="J96" s="8"/>
      <c r="K96" s="8"/>
      <c r="L96" s="8"/>
      <c r="M96" s="5"/>
      <c r="N96" s="78">
        <f t="shared" si="50"/>
        <v>0</v>
      </c>
      <c r="O96" s="79">
        <f t="shared" si="72"/>
        <v>0</v>
      </c>
      <c r="Q96" s="35">
        <f t="shared" ref="Q96" si="73">IF(O96&lt;&gt;"",O96+A92/10000,0)</f>
        <v>1.9E-3</v>
      </c>
      <c r="R96" s="35">
        <f t="shared" ref="R96:S96" si="74">B92</f>
        <v>0</v>
      </c>
      <c r="S96" s="35">
        <f t="shared" si="74"/>
        <v>0</v>
      </c>
    </row>
    <row r="97" spans="1:19" x14ac:dyDescent="0.25">
      <c r="A97" s="100">
        <v>20</v>
      </c>
      <c r="B97" s="101"/>
      <c r="C97" s="102"/>
      <c r="D97" s="42">
        <v>1</v>
      </c>
      <c r="E97" s="40"/>
      <c r="F97" s="43" t="str">
        <f>IF($E97="","",IF(ISNA(VLOOKUP($E97,DD!$A$2:$C$150,2,0)),"NO SUCH DIVE",VLOOKUP($E97,DD!$A$2:$C$150,2,0)))</f>
        <v/>
      </c>
      <c r="G97" s="42" t="str">
        <f>IF($E97="","",IF(ISNA(VLOOKUP($E97,DD!$A$2:$C$150,3,0)),"",VLOOKUP($E97,DD!$A$2:$C$150,3,0)))</f>
        <v/>
      </c>
      <c r="H97" s="41"/>
      <c r="I97" s="41"/>
      <c r="J97" s="41"/>
      <c r="K97" s="41"/>
      <c r="L97" s="41"/>
      <c r="M97" s="40"/>
      <c r="N97" s="82">
        <f t="shared" si="50"/>
        <v>0</v>
      </c>
      <c r="O97" s="82">
        <f t="shared" ref="O97" si="75">IF(N97="","",N97)</f>
        <v>0</v>
      </c>
      <c r="Q97" s="36"/>
      <c r="R97" s="35"/>
      <c r="S97" s="35"/>
    </row>
    <row r="98" spans="1:19" x14ac:dyDescent="0.25">
      <c r="A98" s="100"/>
      <c r="B98" s="101"/>
      <c r="C98" s="102"/>
      <c r="D98" s="42">
        <v>2</v>
      </c>
      <c r="E98" s="40"/>
      <c r="F98" s="43" t="str">
        <f>IF($E98="","",IF(ISNA(VLOOKUP($E98,DD!$A$2:$C$150,2,0)),"NO SUCH DIVE",VLOOKUP($E98,DD!$A$2:$C$150,2,0)))</f>
        <v/>
      </c>
      <c r="G98" s="42" t="str">
        <f>IF($E98="","",IF(ISNA(VLOOKUP($E98,DD!$A$2:$C$150,3,0)),"",VLOOKUP($E98,DD!$A$2:$C$150,3,0)))</f>
        <v/>
      </c>
      <c r="H98" s="41"/>
      <c r="I98" s="41"/>
      <c r="J98" s="41"/>
      <c r="K98" s="41"/>
      <c r="L98" s="41"/>
      <c r="M98" s="40"/>
      <c r="N98" s="82">
        <f t="shared" si="50"/>
        <v>0</v>
      </c>
      <c r="O98" s="82">
        <f t="shared" ref="O98:O101" si="76">IF(N98="",O97,N98+O97)</f>
        <v>0</v>
      </c>
      <c r="Q98" s="36"/>
      <c r="R98" s="35"/>
      <c r="S98" s="35"/>
    </row>
    <row r="99" spans="1:19" x14ac:dyDescent="0.25">
      <c r="A99" s="100"/>
      <c r="B99" s="101"/>
      <c r="C99" s="102"/>
      <c r="D99" s="42">
        <v>3</v>
      </c>
      <c r="E99" s="40"/>
      <c r="F99" s="43" t="str">
        <f>IF($E99="","",IF(ISNA(VLOOKUP($E99,DD!$A$2:$C$150,2,0)),"NO SUCH DIVE",VLOOKUP($E99,DD!$A$2:$C$150,2,0)))</f>
        <v/>
      </c>
      <c r="G99" s="42" t="str">
        <f>IF($E99="","",IF(ISNA(VLOOKUP($E99,DD!$A$2:$C$150,3,0)),"",VLOOKUP($E99,DD!$A$2:$C$150,3,0)))</f>
        <v/>
      </c>
      <c r="H99" s="41"/>
      <c r="I99" s="41"/>
      <c r="J99" s="41"/>
      <c r="K99" s="41"/>
      <c r="L99" s="41"/>
      <c r="M99" s="40"/>
      <c r="N99" s="82">
        <f t="shared" si="50"/>
        <v>0</v>
      </c>
      <c r="O99" s="82">
        <f t="shared" si="76"/>
        <v>0</v>
      </c>
      <c r="Q99" s="35"/>
      <c r="R99" s="35"/>
      <c r="S99" s="35"/>
    </row>
    <row r="100" spans="1:19" ht="15.75" thickBot="1" x14ac:dyDescent="0.3">
      <c r="A100" s="100"/>
      <c r="B100" s="101"/>
      <c r="C100" s="102"/>
      <c r="D100" s="42">
        <v>4</v>
      </c>
      <c r="E100" s="40"/>
      <c r="F100" s="43" t="str">
        <f>IF($E100="","",IF(ISNA(VLOOKUP($E100,DD!$A$2:$C$150,2,0)),"NO SUCH DIVE",VLOOKUP($E100,DD!$A$2:$C$150,2,0)))</f>
        <v/>
      </c>
      <c r="G100" s="42" t="str">
        <f>IF($E100="","",IF(ISNA(VLOOKUP($E100,DD!$A$2:$C$150,3,0)),"",VLOOKUP($E100,DD!$A$2:$C$150,3,0)))</f>
        <v/>
      </c>
      <c r="H100" s="41"/>
      <c r="I100" s="41"/>
      <c r="J100" s="41"/>
      <c r="K100" s="41"/>
      <c r="L100" s="41"/>
      <c r="M100" s="40"/>
      <c r="N100" s="82">
        <f t="shared" si="50"/>
        <v>0</v>
      </c>
      <c r="O100" s="82">
        <f t="shared" si="76"/>
        <v>0</v>
      </c>
      <c r="Q100" s="35"/>
      <c r="R100" s="35"/>
      <c r="S100" s="35"/>
    </row>
    <row r="101" spans="1:19" ht="15.75" thickBot="1" x14ac:dyDescent="0.3">
      <c r="A101" s="100"/>
      <c r="B101" s="101"/>
      <c r="C101" s="102"/>
      <c r="D101" s="42">
        <v>5</v>
      </c>
      <c r="E101" s="40"/>
      <c r="F101" s="43" t="str">
        <f>IF($E101="","",IF(ISNA(VLOOKUP($E101,DD!$A$2:$C$150,2,0)),"NO SUCH DIVE",VLOOKUP($E101,DD!$A$2:$C$150,2,0)))</f>
        <v/>
      </c>
      <c r="G101" s="42" t="str">
        <f>IF($E101="","",IF(ISNA(VLOOKUP($E101,DD!$A$2:$C$150,3,0)),"",VLOOKUP($E101,DD!$A$2:$C$150,3,0)))</f>
        <v/>
      </c>
      <c r="H101" s="41"/>
      <c r="I101" s="41"/>
      <c r="J101" s="41"/>
      <c r="K101" s="41"/>
      <c r="L101" s="41"/>
      <c r="M101" s="40"/>
      <c r="N101" s="82">
        <f t="shared" si="50"/>
        <v>0</v>
      </c>
      <c r="O101" s="83">
        <f t="shared" si="76"/>
        <v>0</v>
      </c>
      <c r="Q101" s="35">
        <f t="shared" ref="Q101" si="77">IF(O101&lt;&gt;"",O101+A97/10000,0)</f>
        <v>2E-3</v>
      </c>
      <c r="R101" s="35">
        <f t="shared" ref="R101:S101" si="78">B97</f>
        <v>0</v>
      </c>
      <c r="S101" s="35">
        <f t="shared" si="78"/>
        <v>0</v>
      </c>
    </row>
    <row r="102" spans="1:19" x14ac:dyDescent="0.25">
      <c r="A102" s="97">
        <v>21</v>
      </c>
      <c r="B102" s="98"/>
      <c r="C102" s="99"/>
      <c r="D102" s="10">
        <v>1</v>
      </c>
      <c r="E102" s="5"/>
      <c r="F102" t="str">
        <f>IF($E102="","",IF(ISNA(VLOOKUP($E102,DD!$A$2:$C$150,2,0)),"NO SUCH DIVE",VLOOKUP($E102,DD!$A$2:$C$150,2,0)))</f>
        <v/>
      </c>
      <c r="G102" s="10" t="str">
        <f>IF($E102="","",IF(ISNA(VLOOKUP($E102,DD!$A$2:$C$150,3,0)),"",VLOOKUP($E102,DD!$A$2:$C$150,3,0)))</f>
        <v/>
      </c>
      <c r="H102" s="8"/>
      <c r="I102" s="8"/>
      <c r="J102" s="8"/>
      <c r="K102" s="8"/>
      <c r="L102" s="8"/>
      <c r="M102" s="5"/>
      <c r="N102" s="78">
        <f t="shared" si="50"/>
        <v>0</v>
      </c>
      <c r="O102" s="78">
        <f t="shared" ref="O102" si="79">IF(N102="","",N102)</f>
        <v>0</v>
      </c>
      <c r="Q102" s="36"/>
      <c r="R102" s="35"/>
      <c r="S102" s="35"/>
    </row>
    <row r="103" spans="1:19" x14ac:dyDescent="0.25">
      <c r="A103" s="97"/>
      <c r="B103" s="98"/>
      <c r="C103" s="99"/>
      <c r="D103" s="10">
        <v>2</v>
      </c>
      <c r="E103" s="5"/>
      <c r="F103" t="str">
        <f>IF($E103="","",IF(ISNA(VLOOKUP($E103,DD!$A$2:$C$150,2,0)),"NO SUCH DIVE",VLOOKUP($E103,DD!$A$2:$C$150,2,0)))</f>
        <v/>
      </c>
      <c r="G103" s="10" t="str">
        <f>IF($E103="","",IF(ISNA(VLOOKUP($E103,DD!$A$2:$C$150,3,0)),"",VLOOKUP($E103,DD!$A$2:$C$150,3,0)))</f>
        <v/>
      </c>
      <c r="H103" s="8"/>
      <c r="I103" s="8"/>
      <c r="J103" s="8"/>
      <c r="K103" s="8"/>
      <c r="L103" s="8"/>
      <c r="M103" s="5"/>
      <c r="N103" s="78">
        <f t="shared" si="50"/>
        <v>0</v>
      </c>
      <c r="O103" s="78">
        <f t="shared" ref="O103:O106" si="80">IF(N103="",O102,N103+O102)</f>
        <v>0</v>
      </c>
      <c r="Q103" s="36"/>
      <c r="R103" s="35"/>
      <c r="S103" s="35"/>
    </row>
    <row r="104" spans="1:19" x14ac:dyDescent="0.25">
      <c r="A104" s="97"/>
      <c r="B104" s="98"/>
      <c r="C104" s="99"/>
      <c r="D104" s="10">
        <v>3</v>
      </c>
      <c r="E104" s="5"/>
      <c r="F104" t="str">
        <f>IF($E104="","",IF(ISNA(VLOOKUP($E104,DD!$A$2:$C$150,2,0)),"NO SUCH DIVE",VLOOKUP($E104,DD!$A$2:$C$150,2,0)))</f>
        <v/>
      </c>
      <c r="G104" s="10" t="str">
        <f>IF($E104="","",IF(ISNA(VLOOKUP($E104,DD!$A$2:$C$150,3,0)),"",VLOOKUP($E104,DD!$A$2:$C$150,3,0)))</f>
        <v/>
      </c>
      <c r="H104" s="8"/>
      <c r="I104" s="8"/>
      <c r="J104" s="8"/>
      <c r="K104" s="8"/>
      <c r="L104" s="8"/>
      <c r="M104" s="5"/>
      <c r="N104" s="78">
        <f t="shared" si="50"/>
        <v>0</v>
      </c>
      <c r="O104" s="78">
        <f t="shared" si="80"/>
        <v>0</v>
      </c>
      <c r="Q104" s="35"/>
      <c r="R104" s="35"/>
      <c r="S104" s="35"/>
    </row>
    <row r="105" spans="1:19" ht="15.75" thickBot="1" x14ac:dyDescent="0.3">
      <c r="A105" s="97"/>
      <c r="B105" s="98"/>
      <c r="C105" s="99"/>
      <c r="D105" s="10">
        <v>4</v>
      </c>
      <c r="E105" s="5"/>
      <c r="F105" t="str">
        <f>IF($E105="","",IF(ISNA(VLOOKUP($E105,DD!$A$2:$C$150,2,0)),"NO SUCH DIVE",VLOOKUP($E105,DD!$A$2:$C$150,2,0)))</f>
        <v/>
      </c>
      <c r="G105" s="10" t="str">
        <f>IF($E105="","",IF(ISNA(VLOOKUP($E105,DD!$A$2:$C$150,3,0)),"",VLOOKUP($E105,DD!$A$2:$C$150,3,0)))</f>
        <v/>
      </c>
      <c r="H105" s="8"/>
      <c r="I105" s="8"/>
      <c r="J105" s="8"/>
      <c r="K105" s="8"/>
      <c r="L105" s="8"/>
      <c r="M105" s="5"/>
      <c r="N105" s="78">
        <f t="shared" si="50"/>
        <v>0</v>
      </c>
      <c r="O105" s="78">
        <f t="shared" si="80"/>
        <v>0</v>
      </c>
      <c r="Q105" s="35"/>
      <c r="R105" s="35"/>
      <c r="S105" s="35"/>
    </row>
    <row r="106" spans="1:19" ht="15.75" thickBot="1" x14ac:dyDescent="0.3">
      <c r="A106" s="97"/>
      <c r="B106" s="98"/>
      <c r="C106" s="99"/>
      <c r="D106" s="10">
        <v>5</v>
      </c>
      <c r="E106" s="5"/>
      <c r="F106" t="str">
        <f>IF($E106="","",IF(ISNA(VLOOKUP($E106,DD!$A$2:$C$150,2,0)),"NO SUCH DIVE",VLOOKUP($E106,DD!$A$2:$C$150,2,0)))</f>
        <v/>
      </c>
      <c r="G106" s="10" t="str">
        <f>IF($E106="","",IF(ISNA(VLOOKUP($E106,DD!$A$2:$C$150,3,0)),"",VLOOKUP($E106,DD!$A$2:$C$150,3,0)))</f>
        <v/>
      </c>
      <c r="H106" s="8"/>
      <c r="I106" s="8"/>
      <c r="J106" s="8"/>
      <c r="K106" s="8"/>
      <c r="L106" s="8"/>
      <c r="M106" s="5"/>
      <c r="N106" s="78">
        <f t="shared" si="50"/>
        <v>0</v>
      </c>
      <c r="O106" s="79">
        <f t="shared" si="80"/>
        <v>0</v>
      </c>
      <c r="Q106" s="35">
        <f t="shared" ref="Q106" si="81">IF(O106&lt;&gt;"",O106+A102/10000,0)</f>
        <v>2.0999999999999999E-3</v>
      </c>
      <c r="R106" s="35">
        <f t="shared" ref="R106:S106" si="82">B102</f>
        <v>0</v>
      </c>
      <c r="S106" s="35">
        <f t="shared" si="82"/>
        <v>0</v>
      </c>
    </row>
    <row r="107" spans="1:19" x14ac:dyDescent="0.25">
      <c r="A107" s="100">
        <v>22</v>
      </c>
      <c r="B107" s="101"/>
      <c r="C107" s="102"/>
      <c r="D107" s="42">
        <v>1</v>
      </c>
      <c r="E107" s="40"/>
      <c r="F107" s="43" t="str">
        <f>IF($E107="","",IF(ISNA(VLOOKUP($E107,DD!$A$2:$C$150,2,0)),"NO SUCH DIVE",VLOOKUP($E107,DD!$A$2:$C$150,2,0)))</f>
        <v/>
      </c>
      <c r="G107" s="42" t="str">
        <f>IF($E107="","",IF(ISNA(VLOOKUP($E107,DD!$A$2:$C$150,3,0)),"",VLOOKUP($E107,DD!$A$2:$C$150,3,0)))</f>
        <v/>
      </c>
      <c r="H107" s="41"/>
      <c r="I107" s="41"/>
      <c r="J107" s="41"/>
      <c r="K107" s="41"/>
      <c r="L107" s="41"/>
      <c r="M107" s="40"/>
      <c r="N107" s="82">
        <f t="shared" si="50"/>
        <v>0</v>
      </c>
      <c r="O107" s="82">
        <f t="shared" ref="O107" si="83">IF(N107="","",N107)</f>
        <v>0</v>
      </c>
      <c r="Q107" s="36"/>
      <c r="R107" s="35"/>
      <c r="S107" s="35"/>
    </row>
    <row r="108" spans="1:19" x14ac:dyDescent="0.25">
      <c r="A108" s="100"/>
      <c r="B108" s="101"/>
      <c r="C108" s="102"/>
      <c r="D108" s="42">
        <v>2</v>
      </c>
      <c r="E108" s="40"/>
      <c r="F108" s="43" t="str">
        <f>IF($E108="","",IF(ISNA(VLOOKUP($E108,DD!$A$2:$C$150,2,0)),"NO SUCH DIVE",VLOOKUP($E108,DD!$A$2:$C$150,2,0)))</f>
        <v/>
      </c>
      <c r="G108" s="42" t="str">
        <f>IF($E108="","",IF(ISNA(VLOOKUP($E108,DD!$A$2:$C$150,3,0)),"",VLOOKUP($E108,DD!$A$2:$C$150,3,0)))</f>
        <v/>
      </c>
      <c r="H108" s="41"/>
      <c r="I108" s="41"/>
      <c r="J108" s="41"/>
      <c r="K108" s="41"/>
      <c r="L108" s="41"/>
      <c r="M108" s="40"/>
      <c r="N108" s="82">
        <f t="shared" si="50"/>
        <v>0</v>
      </c>
      <c r="O108" s="82">
        <f t="shared" ref="O108:O111" si="84">IF(N108="",O107,N108+O107)</f>
        <v>0</v>
      </c>
      <c r="Q108" s="36"/>
      <c r="R108" s="35"/>
      <c r="S108" s="35"/>
    </row>
    <row r="109" spans="1:19" x14ac:dyDescent="0.25">
      <c r="A109" s="100"/>
      <c r="B109" s="101"/>
      <c r="C109" s="102"/>
      <c r="D109" s="42">
        <v>3</v>
      </c>
      <c r="E109" s="40"/>
      <c r="F109" s="43" t="str">
        <f>IF($E109="","",IF(ISNA(VLOOKUP($E109,DD!$A$2:$C$150,2,0)),"NO SUCH DIVE",VLOOKUP($E109,DD!$A$2:$C$150,2,0)))</f>
        <v/>
      </c>
      <c r="G109" s="42" t="str">
        <f>IF($E109="","",IF(ISNA(VLOOKUP($E109,DD!$A$2:$C$150,3,0)),"",VLOOKUP($E109,DD!$A$2:$C$150,3,0)))</f>
        <v/>
      </c>
      <c r="H109" s="41"/>
      <c r="I109" s="41"/>
      <c r="J109" s="41"/>
      <c r="K109" s="41"/>
      <c r="L109" s="41"/>
      <c r="M109" s="40"/>
      <c r="N109" s="82">
        <f t="shared" si="50"/>
        <v>0</v>
      </c>
      <c r="O109" s="82">
        <f t="shared" si="84"/>
        <v>0</v>
      </c>
      <c r="Q109" s="35"/>
      <c r="R109" s="35"/>
      <c r="S109" s="35"/>
    </row>
    <row r="110" spans="1:19" ht="15.75" thickBot="1" x14ac:dyDescent="0.3">
      <c r="A110" s="100"/>
      <c r="B110" s="101"/>
      <c r="C110" s="102"/>
      <c r="D110" s="42">
        <v>4</v>
      </c>
      <c r="E110" s="40"/>
      <c r="F110" s="43" t="str">
        <f>IF($E110="","",IF(ISNA(VLOOKUP($E110,DD!$A$2:$C$150,2,0)),"NO SUCH DIVE",VLOOKUP($E110,DD!$A$2:$C$150,2,0)))</f>
        <v/>
      </c>
      <c r="G110" s="42" t="str">
        <f>IF($E110="","",IF(ISNA(VLOOKUP($E110,DD!$A$2:$C$150,3,0)),"",VLOOKUP($E110,DD!$A$2:$C$150,3,0)))</f>
        <v/>
      </c>
      <c r="H110" s="41"/>
      <c r="I110" s="41"/>
      <c r="J110" s="41"/>
      <c r="K110" s="41"/>
      <c r="L110" s="41"/>
      <c r="M110" s="40"/>
      <c r="N110" s="82">
        <f t="shared" si="50"/>
        <v>0</v>
      </c>
      <c r="O110" s="82">
        <f t="shared" si="84"/>
        <v>0</v>
      </c>
      <c r="Q110" s="35"/>
      <c r="R110" s="35"/>
      <c r="S110" s="35"/>
    </row>
    <row r="111" spans="1:19" ht="15.75" thickBot="1" x14ac:dyDescent="0.3">
      <c r="A111" s="100"/>
      <c r="B111" s="101"/>
      <c r="C111" s="102"/>
      <c r="D111" s="42">
        <v>5</v>
      </c>
      <c r="E111" s="40"/>
      <c r="F111" s="43" t="str">
        <f>IF($E111="","",IF(ISNA(VLOOKUP($E111,DD!$A$2:$C$150,2,0)),"NO SUCH DIVE",VLOOKUP($E111,DD!$A$2:$C$150,2,0)))</f>
        <v/>
      </c>
      <c r="G111" s="42" t="str">
        <f>IF($E111="","",IF(ISNA(VLOOKUP($E111,DD!$A$2:$C$150,3,0)),"",VLOOKUP($E111,DD!$A$2:$C$150,3,0)))</f>
        <v/>
      </c>
      <c r="H111" s="41"/>
      <c r="I111" s="41"/>
      <c r="J111" s="41"/>
      <c r="K111" s="41"/>
      <c r="L111" s="41"/>
      <c r="M111" s="40"/>
      <c r="N111" s="82">
        <f t="shared" si="50"/>
        <v>0</v>
      </c>
      <c r="O111" s="83">
        <f t="shared" si="84"/>
        <v>0</v>
      </c>
      <c r="Q111" s="35">
        <f t="shared" ref="Q111" si="85">IF(O111&lt;&gt;"",O111+A107/10000,0)</f>
        <v>2.2000000000000001E-3</v>
      </c>
      <c r="R111" s="35">
        <f t="shared" ref="R111:S111" si="86">B107</f>
        <v>0</v>
      </c>
      <c r="S111" s="35">
        <f t="shared" si="86"/>
        <v>0</v>
      </c>
    </row>
    <row r="112" spans="1:19" x14ac:dyDescent="0.25">
      <c r="A112" s="97">
        <v>23</v>
      </c>
      <c r="B112" s="98"/>
      <c r="C112" s="99"/>
      <c r="D112" s="10">
        <v>1</v>
      </c>
      <c r="E112" s="5"/>
      <c r="F112" t="str">
        <f>IF($E112="","",IF(ISNA(VLOOKUP($E112,DD!$A$2:$C$150,2,0)),"NO SUCH DIVE",VLOOKUP($E112,DD!$A$2:$C$150,2,0)))</f>
        <v/>
      </c>
      <c r="G112" s="10" t="str">
        <f>IF($E112="","",IF(ISNA(VLOOKUP($E112,DD!$A$2:$C$150,3,0)),"",VLOOKUP($E112,DD!$A$2:$C$150,3,0)))</f>
        <v/>
      </c>
      <c r="H112" s="8"/>
      <c r="I112" s="8"/>
      <c r="J112" s="8"/>
      <c r="K112" s="8"/>
      <c r="L112" s="8"/>
      <c r="M112" s="5"/>
      <c r="N112" s="78">
        <f t="shared" si="50"/>
        <v>0</v>
      </c>
      <c r="O112" s="78">
        <f t="shared" ref="O112" si="87">IF(N112="","",N112)</f>
        <v>0</v>
      </c>
      <c r="Q112" s="36"/>
      <c r="R112" s="35"/>
      <c r="S112" s="35"/>
    </row>
    <row r="113" spans="1:30" x14ac:dyDescent="0.25">
      <c r="A113" s="97"/>
      <c r="B113" s="98"/>
      <c r="C113" s="99"/>
      <c r="D113" s="10">
        <v>2</v>
      </c>
      <c r="E113" s="5"/>
      <c r="F113" t="str">
        <f>IF($E113="","",IF(ISNA(VLOOKUP($E113,DD!$A$2:$C$150,2,0)),"NO SUCH DIVE",VLOOKUP($E113,DD!$A$2:$C$150,2,0)))</f>
        <v/>
      </c>
      <c r="G113" s="10" t="str">
        <f>IF($E113="","",IF(ISNA(VLOOKUP($E113,DD!$A$2:$C$150,3,0)),"",VLOOKUP($E113,DD!$A$2:$C$150,3,0)))</f>
        <v/>
      </c>
      <c r="H113" s="8"/>
      <c r="I113" s="8"/>
      <c r="J113" s="8"/>
      <c r="K113" s="8"/>
      <c r="L113" s="8"/>
      <c r="M113" s="5"/>
      <c r="N113" s="78">
        <f t="shared" si="50"/>
        <v>0</v>
      </c>
      <c r="O113" s="78">
        <f t="shared" ref="O113:O116" si="88">IF(N113="",O112,N113+O112)</f>
        <v>0</v>
      </c>
      <c r="Q113" s="36"/>
      <c r="R113" s="35"/>
      <c r="S113" s="35"/>
    </row>
    <row r="114" spans="1:30" x14ac:dyDescent="0.25">
      <c r="A114" s="97"/>
      <c r="B114" s="98"/>
      <c r="C114" s="99"/>
      <c r="D114" s="10">
        <v>3</v>
      </c>
      <c r="E114" s="5"/>
      <c r="F114" t="str">
        <f>IF($E114="","",IF(ISNA(VLOOKUP($E114,DD!$A$2:$C$150,2,0)),"NO SUCH DIVE",VLOOKUP($E114,DD!$A$2:$C$150,2,0)))</f>
        <v/>
      </c>
      <c r="G114" s="10" t="str">
        <f>IF($E114="","",IF(ISNA(VLOOKUP($E114,DD!$A$2:$C$150,3,0)),"",VLOOKUP($E114,DD!$A$2:$C$150,3,0)))</f>
        <v/>
      </c>
      <c r="H114" s="8"/>
      <c r="I114" s="8"/>
      <c r="J114" s="8"/>
      <c r="K114" s="8"/>
      <c r="L114" s="8"/>
      <c r="M114" s="5"/>
      <c r="N114" s="78">
        <f t="shared" si="50"/>
        <v>0</v>
      </c>
      <c r="O114" s="78">
        <f t="shared" si="88"/>
        <v>0</v>
      </c>
      <c r="Q114" s="35"/>
      <c r="R114" s="35"/>
      <c r="S114" s="35"/>
    </row>
    <row r="115" spans="1:30" ht="15.75" thickBot="1" x14ac:dyDescent="0.3">
      <c r="A115" s="97"/>
      <c r="B115" s="98"/>
      <c r="C115" s="99"/>
      <c r="D115" s="10">
        <v>4</v>
      </c>
      <c r="E115" s="5"/>
      <c r="F115" t="str">
        <f>IF($E115="","",IF(ISNA(VLOOKUP($E115,DD!$A$2:$C$150,2,0)),"NO SUCH DIVE",VLOOKUP($E115,DD!$A$2:$C$150,2,0)))</f>
        <v/>
      </c>
      <c r="G115" s="10" t="str">
        <f>IF($E115="","",IF(ISNA(VLOOKUP($E115,DD!$A$2:$C$150,3,0)),"",VLOOKUP($E115,DD!$A$2:$C$150,3,0)))</f>
        <v/>
      </c>
      <c r="H115" s="8"/>
      <c r="I115" s="8"/>
      <c r="J115" s="8"/>
      <c r="K115" s="8"/>
      <c r="L115" s="8"/>
      <c r="M115" s="5"/>
      <c r="N115" s="78">
        <f t="shared" si="50"/>
        <v>0</v>
      </c>
      <c r="O115" s="78">
        <f t="shared" si="88"/>
        <v>0</v>
      </c>
      <c r="Q115" s="35"/>
      <c r="R115" s="35"/>
      <c r="S115" s="35"/>
    </row>
    <row r="116" spans="1:30" ht="15.75" thickBot="1" x14ac:dyDescent="0.3">
      <c r="A116" s="97"/>
      <c r="B116" s="98"/>
      <c r="C116" s="99"/>
      <c r="D116" s="10">
        <v>5</v>
      </c>
      <c r="E116" s="5"/>
      <c r="F116" t="str">
        <f>IF($E116="","",IF(ISNA(VLOOKUP($E116,DD!$A$2:$C$150,2,0)),"NO SUCH DIVE",VLOOKUP($E116,DD!$A$2:$C$150,2,0)))</f>
        <v/>
      </c>
      <c r="G116" s="10" t="str">
        <f>IF($E116="","",IF(ISNA(VLOOKUP($E116,DD!$A$2:$C$150,3,0)),"",VLOOKUP($E116,DD!$A$2:$C$150,3,0)))</f>
        <v/>
      </c>
      <c r="H116" s="8"/>
      <c r="I116" s="8"/>
      <c r="J116" s="8"/>
      <c r="K116" s="8"/>
      <c r="L116" s="8"/>
      <c r="M116" s="5"/>
      <c r="N116" s="78">
        <f t="shared" si="50"/>
        <v>0</v>
      </c>
      <c r="O116" s="79">
        <f t="shared" si="88"/>
        <v>0</v>
      </c>
      <c r="Q116" s="35">
        <f t="shared" ref="Q116" si="89">IF(O116&lt;&gt;"",O116+A112/10000,0)</f>
        <v>2.3E-3</v>
      </c>
      <c r="R116" s="35">
        <f t="shared" ref="R116:S116" si="90">B112</f>
        <v>0</v>
      </c>
      <c r="S116" s="35">
        <f t="shared" si="90"/>
        <v>0</v>
      </c>
    </row>
    <row r="117" spans="1:30" x14ac:dyDescent="0.25">
      <c r="A117" s="100">
        <v>24</v>
      </c>
      <c r="B117" s="101"/>
      <c r="C117" s="102"/>
      <c r="D117" s="42">
        <v>1</v>
      </c>
      <c r="E117" s="40"/>
      <c r="F117" s="43" t="str">
        <f>IF($E117="","",IF(ISNA(VLOOKUP($E117,DD!$A$2:$C$150,2,0)),"NO SUCH DIVE",VLOOKUP($E117,DD!$A$2:$C$150,2,0)))</f>
        <v/>
      </c>
      <c r="G117" s="42" t="str">
        <f>IF($E117="","",IF(ISNA(VLOOKUP($E117,DD!$A$2:$C$150,3,0)),"",VLOOKUP($E117,DD!$A$2:$C$150,3,0)))</f>
        <v/>
      </c>
      <c r="H117" s="41"/>
      <c r="I117" s="41"/>
      <c r="J117" s="41"/>
      <c r="K117" s="41"/>
      <c r="L117" s="41"/>
      <c r="M117" s="40"/>
      <c r="N117" s="82">
        <f t="shared" si="50"/>
        <v>0</v>
      </c>
      <c r="O117" s="82">
        <f t="shared" ref="O117" si="91">IF(N117="","",N117)</f>
        <v>0</v>
      </c>
      <c r="Q117" s="36"/>
      <c r="R117" s="35"/>
      <c r="S117" s="35"/>
    </row>
    <row r="118" spans="1:30" x14ac:dyDescent="0.25">
      <c r="A118" s="100"/>
      <c r="B118" s="101"/>
      <c r="C118" s="102"/>
      <c r="D118" s="42">
        <v>2</v>
      </c>
      <c r="E118" s="40"/>
      <c r="F118" s="43" t="str">
        <f>IF($E118="","",IF(ISNA(VLOOKUP($E118,DD!$A$2:$C$150,2,0)),"NO SUCH DIVE",VLOOKUP($E118,DD!$A$2:$C$150,2,0)))</f>
        <v/>
      </c>
      <c r="G118" s="42" t="str">
        <f>IF($E118="","",IF(ISNA(VLOOKUP($E118,DD!$A$2:$C$150,3,0)),"",VLOOKUP($E118,DD!$A$2:$C$150,3,0)))</f>
        <v/>
      </c>
      <c r="H118" s="41"/>
      <c r="I118" s="41"/>
      <c r="J118" s="41"/>
      <c r="K118" s="41"/>
      <c r="L118" s="41"/>
      <c r="M118" s="40"/>
      <c r="N118" s="82">
        <f t="shared" si="50"/>
        <v>0</v>
      </c>
      <c r="O118" s="82">
        <f t="shared" ref="O118:O121" si="92">IF(N118="",O117,N118+O117)</f>
        <v>0</v>
      </c>
      <c r="Q118" s="36"/>
      <c r="R118" s="35"/>
      <c r="S118" s="35"/>
    </row>
    <row r="119" spans="1:30" x14ac:dyDescent="0.25">
      <c r="A119" s="100"/>
      <c r="B119" s="101"/>
      <c r="C119" s="102"/>
      <c r="D119" s="42">
        <v>3</v>
      </c>
      <c r="E119" s="40"/>
      <c r="F119" s="43" t="str">
        <f>IF($E119="","",IF(ISNA(VLOOKUP($E119,DD!$A$2:$C$150,2,0)),"NO SUCH DIVE",VLOOKUP($E119,DD!$A$2:$C$150,2,0)))</f>
        <v/>
      </c>
      <c r="G119" s="42" t="str">
        <f>IF($E119="","",IF(ISNA(VLOOKUP($E119,DD!$A$2:$C$150,3,0)),"",VLOOKUP($E119,DD!$A$2:$C$150,3,0)))</f>
        <v/>
      </c>
      <c r="H119" s="41"/>
      <c r="I119" s="41"/>
      <c r="J119" s="41"/>
      <c r="K119" s="41"/>
      <c r="L119" s="41"/>
      <c r="M119" s="40"/>
      <c r="N119" s="82">
        <f t="shared" si="50"/>
        <v>0</v>
      </c>
      <c r="O119" s="82">
        <f t="shared" si="92"/>
        <v>0</v>
      </c>
      <c r="Q119" s="35"/>
      <c r="R119" s="35"/>
      <c r="S119" s="35"/>
    </row>
    <row r="120" spans="1:30" ht="15.75" thickBot="1" x14ac:dyDescent="0.3">
      <c r="A120" s="100"/>
      <c r="B120" s="101"/>
      <c r="C120" s="102"/>
      <c r="D120" s="42">
        <v>4</v>
      </c>
      <c r="E120" s="40"/>
      <c r="F120" s="43" t="str">
        <f>IF($E120="","",IF(ISNA(VLOOKUP($E120,DD!$A$2:$C$150,2,0)),"NO SUCH DIVE",VLOOKUP($E120,DD!$A$2:$C$150,2,0)))</f>
        <v/>
      </c>
      <c r="G120" s="42" t="str">
        <f>IF($E120="","",IF(ISNA(VLOOKUP($E120,DD!$A$2:$C$150,3,0)),"",VLOOKUP($E120,DD!$A$2:$C$150,3,0)))</f>
        <v/>
      </c>
      <c r="H120" s="41"/>
      <c r="I120" s="41"/>
      <c r="J120" s="41"/>
      <c r="K120" s="41"/>
      <c r="L120" s="41"/>
      <c r="M120" s="40"/>
      <c r="N120" s="82">
        <f t="shared" si="50"/>
        <v>0</v>
      </c>
      <c r="O120" s="82">
        <f t="shared" si="92"/>
        <v>0</v>
      </c>
      <c r="Q120" s="35"/>
      <c r="R120" s="35"/>
      <c r="S120" s="35"/>
    </row>
    <row r="121" spans="1:30" ht="15.75" thickBot="1" x14ac:dyDescent="0.3">
      <c r="A121" s="100"/>
      <c r="B121" s="101"/>
      <c r="C121" s="102"/>
      <c r="D121" s="42">
        <v>5</v>
      </c>
      <c r="E121" s="40"/>
      <c r="F121" s="43" t="str">
        <f>IF($E121="","",IF(ISNA(VLOOKUP($E121,DD!$A$2:$C$150,2,0)),"NO SUCH DIVE",VLOOKUP($E121,DD!$A$2:$C$150,2,0)))</f>
        <v/>
      </c>
      <c r="G121" s="42" t="str">
        <f>IF($E121="","",IF(ISNA(VLOOKUP($E121,DD!$A$2:$C$150,3,0)),"",VLOOKUP($E121,DD!$A$2:$C$150,3,0)))</f>
        <v/>
      </c>
      <c r="H121" s="41"/>
      <c r="I121" s="41"/>
      <c r="J121" s="41"/>
      <c r="K121" s="41"/>
      <c r="L121" s="41"/>
      <c r="M121" s="40"/>
      <c r="N121" s="82">
        <f t="shared" si="50"/>
        <v>0</v>
      </c>
      <c r="O121" s="83">
        <f t="shared" si="92"/>
        <v>0</v>
      </c>
      <c r="Q121" s="35">
        <f t="shared" ref="Q121" si="93">IF(O121&lt;&gt;"",O121+A117/10000,0)</f>
        <v>2.3999999999999998E-3</v>
      </c>
      <c r="R121" s="35">
        <f t="shared" ref="R121:S121" si="94">B117</f>
        <v>0</v>
      </c>
      <c r="S121" s="35">
        <f t="shared" si="94"/>
        <v>0</v>
      </c>
    </row>
    <row r="122" spans="1:30" ht="15.75" thickBot="1" x14ac:dyDescent="0.3">
      <c r="Q122" s="36">
        <v>0</v>
      </c>
      <c r="R122" s="36"/>
      <c r="S122" s="36"/>
    </row>
    <row r="123" spans="1:30" ht="30" x14ac:dyDescent="0.25">
      <c r="C123" s="11" t="s">
        <v>219</v>
      </c>
      <c r="D123" s="28" t="s">
        <v>218</v>
      </c>
      <c r="E123" s="12" t="s">
        <v>217</v>
      </c>
      <c r="F123" s="12" t="s">
        <v>186</v>
      </c>
      <c r="G123" s="12" t="s">
        <v>215</v>
      </c>
      <c r="H123" s="12" t="s">
        <v>241</v>
      </c>
      <c r="I123" s="13" t="s">
        <v>224</v>
      </c>
      <c r="Q123" s="60" t="s">
        <v>227</v>
      </c>
      <c r="R123" s="60" t="s">
        <v>228</v>
      </c>
      <c r="S123" s="60" t="s">
        <v>229</v>
      </c>
      <c r="T123" s="60" t="s">
        <v>230</v>
      </c>
      <c r="U123" s="60" t="s">
        <v>231</v>
      </c>
      <c r="V123" s="60" t="s">
        <v>232</v>
      </c>
      <c r="W123" s="60" t="s">
        <v>233</v>
      </c>
      <c r="X123" s="60" t="s">
        <v>234</v>
      </c>
      <c r="Y123" s="60" t="s">
        <v>235</v>
      </c>
      <c r="Z123" s="60" t="s">
        <v>236</v>
      </c>
      <c r="AA123" s="60" t="s">
        <v>226</v>
      </c>
      <c r="AB123" s="60" t="s">
        <v>237</v>
      </c>
      <c r="AC123" s="60" t="s">
        <v>238</v>
      </c>
      <c r="AD123" s="60" t="s">
        <v>245</v>
      </c>
    </row>
    <row r="124" spans="1:30" x14ac:dyDescent="0.25">
      <c r="C124" s="14">
        <f>IF(E124&lt;1,0,1)</f>
        <v>0</v>
      </c>
      <c r="D124" s="15" t="str">
        <f>IF(OR(C124&lt;1,H124&lt;&gt;"",COUNTIF(P$124:P124,P124)&gt;3),"",VLOOKUP(C124-COUNTA(H$124:H124),DD!$F$1:$G$13,2))</f>
        <v/>
      </c>
      <c r="E124" s="84">
        <f>IF(LARGE($Q$2:$Q$122,ROW()-123)&lt;1,0,LARGE($Q$2:$Q$122,ROW()-123))</f>
        <v>0</v>
      </c>
      <c r="F124" s="16">
        <f>VLOOKUP(E124,$Q$2:$S$122,2,FALSE)</f>
        <v>0</v>
      </c>
      <c r="G124" s="15">
        <f>VLOOKUP(E124,$Q$2:$S$122,3,FALSE)</f>
        <v>0</v>
      </c>
      <c r="H124" s="29"/>
      <c r="I124" s="17" t="str">
        <f t="shared" ref="I124:I147" si="95">IF(AND(OR(C124=C123,C124=C125),C124&lt;&gt;0),"TIE","")</f>
        <v/>
      </c>
      <c r="P124" s="16" t="str">
        <f>G124&amp;H124</f>
        <v>0</v>
      </c>
      <c r="Q124" s="61" t="str">
        <f t="shared" ref="Q124:AD124" si="96">IF($G124=Q$123,$D124,"")</f>
        <v/>
      </c>
      <c r="R124" s="61" t="str">
        <f t="shared" si="96"/>
        <v/>
      </c>
      <c r="S124" s="61" t="str">
        <f t="shared" si="96"/>
        <v/>
      </c>
      <c r="T124" s="61" t="str">
        <f t="shared" si="96"/>
        <v/>
      </c>
      <c r="U124" s="61" t="str">
        <f t="shared" si="96"/>
        <v/>
      </c>
      <c r="V124" s="61" t="str">
        <f t="shared" si="96"/>
        <v/>
      </c>
      <c r="W124" s="61" t="str">
        <f t="shared" si="96"/>
        <v/>
      </c>
      <c r="X124" s="61" t="str">
        <f t="shared" si="96"/>
        <v/>
      </c>
      <c r="Y124" s="61" t="str">
        <f t="shared" si="96"/>
        <v/>
      </c>
      <c r="Z124" s="61" t="str">
        <f t="shared" si="96"/>
        <v/>
      </c>
      <c r="AA124" s="61" t="str">
        <f t="shared" si="96"/>
        <v/>
      </c>
      <c r="AB124" s="61" t="str">
        <f t="shared" si="96"/>
        <v/>
      </c>
      <c r="AC124" s="61" t="str">
        <f t="shared" si="96"/>
        <v/>
      </c>
      <c r="AD124" s="61" t="str">
        <f t="shared" si="96"/>
        <v/>
      </c>
    </row>
    <row r="125" spans="1:30" x14ac:dyDescent="0.25">
      <c r="C125" s="14">
        <f>IF(E125&lt;1,0,IF(INT(E125*100)=INT(E124*100),C124,ROW()-123))</f>
        <v>0</v>
      </c>
      <c r="D125" s="15" t="str">
        <f>IF(OR(C125&lt;1,H125&lt;&gt;"",COUNTIF(P$124:P125,P125)&gt;3),"",VLOOKUP(C125-COUNTA(H$124:H125),DD!$F$1:$G$13,2))</f>
        <v/>
      </c>
      <c r="E125" s="84">
        <f t="shared" ref="E125:E147" si="97">IF(LARGE($Q$2:$Q$122,ROW()-123)&lt;1,0,LARGE($Q$2:$Q$122,ROW()-123))</f>
        <v>0</v>
      </c>
      <c r="F125" s="16">
        <f t="shared" ref="F125:F147" si="98">VLOOKUP(E125,$Q$2:$S$122,2,FALSE)</f>
        <v>0</v>
      </c>
      <c r="G125" s="15">
        <f t="shared" ref="G125:G147" si="99">VLOOKUP(E125,$Q$2:$S$122,3,FALSE)</f>
        <v>0</v>
      </c>
      <c r="H125" s="29"/>
      <c r="I125" s="17" t="str">
        <f t="shared" si="95"/>
        <v/>
      </c>
      <c r="P125" s="16" t="str">
        <f t="shared" ref="P125:P147" si="100">G125&amp;H125</f>
        <v>0</v>
      </c>
      <c r="Q125" s="61" t="str">
        <f t="shared" ref="Q125:AD143" si="101">IF($G125=Q$123,$D125,"")</f>
        <v/>
      </c>
      <c r="R125" s="61" t="str">
        <f t="shared" si="101"/>
        <v/>
      </c>
      <c r="S125" s="61" t="str">
        <f t="shared" si="101"/>
        <v/>
      </c>
      <c r="T125" s="61" t="str">
        <f t="shared" si="101"/>
        <v/>
      </c>
      <c r="U125" s="61" t="str">
        <f t="shared" si="101"/>
        <v/>
      </c>
      <c r="V125" s="61" t="str">
        <f t="shared" si="101"/>
        <v/>
      </c>
      <c r="W125" s="61" t="str">
        <f t="shared" si="101"/>
        <v/>
      </c>
      <c r="X125" s="61" t="str">
        <f t="shared" si="101"/>
        <v/>
      </c>
      <c r="Y125" s="61" t="str">
        <f t="shared" si="101"/>
        <v/>
      </c>
      <c r="Z125" s="61" t="str">
        <f t="shared" si="101"/>
        <v/>
      </c>
      <c r="AA125" s="61" t="str">
        <f t="shared" si="101"/>
        <v/>
      </c>
      <c r="AB125" s="61" t="str">
        <f t="shared" si="101"/>
        <v/>
      </c>
      <c r="AC125" s="61" t="str">
        <f t="shared" si="101"/>
        <v/>
      </c>
      <c r="AD125" s="61" t="str">
        <f t="shared" si="101"/>
        <v/>
      </c>
    </row>
    <row r="126" spans="1:30" x14ac:dyDescent="0.25">
      <c r="C126" s="14">
        <f t="shared" ref="C126:C147" si="102">IF(E126&lt;1,0,IF(INT(E126*100)=INT(E125*100),C125,ROW()-123))</f>
        <v>0</v>
      </c>
      <c r="D126" s="15" t="str">
        <f>IF(OR(C126&lt;1,H126&lt;&gt;"",COUNTIF(P$124:P126,P126)&gt;3),"",VLOOKUP(C126-COUNTA(H$124:H126),DD!$F$1:$G$13,2))</f>
        <v/>
      </c>
      <c r="E126" s="84">
        <f t="shared" si="97"/>
        <v>0</v>
      </c>
      <c r="F126" s="16">
        <f t="shared" si="98"/>
        <v>0</v>
      </c>
      <c r="G126" s="15">
        <f t="shared" si="99"/>
        <v>0</v>
      </c>
      <c r="H126" s="29"/>
      <c r="I126" s="17" t="str">
        <f t="shared" si="95"/>
        <v/>
      </c>
      <c r="P126" s="16" t="str">
        <f t="shared" si="100"/>
        <v>0</v>
      </c>
      <c r="Q126" s="61" t="str">
        <f t="shared" si="101"/>
        <v/>
      </c>
      <c r="R126" s="61" t="str">
        <f t="shared" si="101"/>
        <v/>
      </c>
      <c r="S126" s="61" t="str">
        <f t="shared" si="101"/>
        <v/>
      </c>
      <c r="T126" s="61" t="str">
        <f t="shared" si="101"/>
        <v/>
      </c>
      <c r="U126" s="61" t="str">
        <f t="shared" si="101"/>
        <v/>
      </c>
      <c r="V126" s="61" t="str">
        <f t="shared" si="101"/>
        <v/>
      </c>
      <c r="W126" s="61" t="str">
        <f t="shared" si="101"/>
        <v/>
      </c>
      <c r="X126" s="61" t="str">
        <f t="shared" si="101"/>
        <v/>
      </c>
      <c r="Y126" s="61" t="str">
        <f t="shared" si="101"/>
        <v/>
      </c>
      <c r="Z126" s="61" t="str">
        <f t="shared" si="101"/>
        <v/>
      </c>
      <c r="AA126" s="61" t="str">
        <f t="shared" si="101"/>
        <v/>
      </c>
      <c r="AB126" s="61" t="str">
        <f t="shared" si="101"/>
        <v/>
      </c>
      <c r="AC126" s="61" t="str">
        <f t="shared" si="101"/>
        <v/>
      </c>
      <c r="AD126" s="61" t="str">
        <f t="shared" si="101"/>
        <v/>
      </c>
    </row>
    <row r="127" spans="1:30" x14ac:dyDescent="0.25">
      <c r="C127" s="14">
        <f t="shared" si="102"/>
        <v>0</v>
      </c>
      <c r="D127" s="15" t="str">
        <f>IF(OR(C127&lt;1,H127&lt;&gt;"",COUNTIF(P$124:P127,P127)&gt;3),"",VLOOKUP(C127-COUNTA(H$124:H127),DD!$F$1:$G$13,2))</f>
        <v/>
      </c>
      <c r="E127" s="84">
        <f t="shared" si="97"/>
        <v>0</v>
      </c>
      <c r="F127" s="16">
        <f t="shared" si="98"/>
        <v>0</v>
      </c>
      <c r="G127" s="15">
        <f t="shared" si="99"/>
        <v>0</v>
      </c>
      <c r="H127" s="29"/>
      <c r="I127" s="17" t="str">
        <f t="shared" si="95"/>
        <v/>
      </c>
      <c r="P127" s="16" t="str">
        <f t="shared" si="100"/>
        <v>0</v>
      </c>
      <c r="Q127" s="61" t="str">
        <f t="shared" si="101"/>
        <v/>
      </c>
      <c r="R127" s="61" t="str">
        <f t="shared" si="101"/>
        <v/>
      </c>
      <c r="S127" s="61" t="str">
        <f t="shared" si="101"/>
        <v/>
      </c>
      <c r="T127" s="61" t="str">
        <f t="shared" si="101"/>
        <v/>
      </c>
      <c r="U127" s="61" t="str">
        <f t="shared" si="101"/>
        <v/>
      </c>
      <c r="V127" s="61" t="str">
        <f t="shared" si="101"/>
        <v/>
      </c>
      <c r="W127" s="61" t="str">
        <f t="shared" si="101"/>
        <v/>
      </c>
      <c r="X127" s="61" t="str">
        <f t="shared" si="101"/>
        <v/>
      </c>
      <c r="Y127" s="61" t="str">
        <f t="shared" si="101"/>
        <v/>
      </c>
      <c r="Z127" s="61" t="str">
        <f t="shared" si="101"/>
        <v/>
      </c>
      <c r="AA127" s="61" t="str">
        <f t="shared" si="101"/>
        <v/>
      </c>
      <c r="AB127" s="61" t="str">
        <f t="shared" si="101"/>
        <v/>
      </c>
      <c r="AC127" s="61" t="str">
        <f t="shared" si="101"/>
        <v/>
      </c>
      <c r="AD127" s="61" t="str">
        <f t="shared" si="101"/>
        <v/>
      </c>
    </row>
    <row r="128" spans="1:30" x14ac:dyDescent="0.25">
      <c r="C128" s="14">
        <f t="shared" si="102"/>
        <v>0</v>
      </c>
      <c r="D128" s="15" t="str">
        <f>IF(OR(C128&lt;1,H128&lt;&gt;"",COUNTIF(P$124:P128,P128)&gt;3),"",VLOOKUP(C128-COUNTA(H$124:H128),DD!$F$1:$G$13,2))</f>
        <v/>
      </c>
      <c r="E128" s="84">
        <f t="shared" si="97"/>
        <v>0</v>
      </c>
      <c r="F128" s="16">
        <f t="shared" si="98"/>
        <v>0</v>
      </c>
      <c r="G128" s="15">
        <f t="shared" si="99"/>
        <v>0</v>
      </c>
      <c r="H128" s="29"/>
      <c r="I128" s="17" t="str">
        <f t="shared" si="95"/>
        <v/>
      </c>
      <c r="P128" s="16" t="str">
        <f t="shared" si="100"/>
        <v>0</v>
      </c>
      <c r="Q128" s="61" t="str">
        <f t="shared" si="101"/>
        <v/>
      </c>
      <c r="R128" s="61" t="str">
        <f t="shared" si="101"/>
        <v/>
      </c>
      <c r="S128" s="61" t="str">
        <f t="shared" si="101"/>
        <v/>
      </c>
      <c r="T128" s="61" t="str">
        <f t="shared" si="101"/>
        <v/>
      </c>
      <c r="U128" s="61" t="str">
        <f t="shared" si="101"/>
        <v/>
      </c>
      <c r="V128" s="61" t="str">
        <f t="shared" si="101"/>
        <v/>
      </c>
      <c r="W128" s="61" t="str">
        <f t="shared" si="101"/>
        <v/>
      </c>
      <c r="X128" s="61" t="str">
        <f t="shared" si="101"/>
        <v/>
      </c>
      <c r="Y128" s="61" t="str">
        <f t="shared" si="101"/>
        <v/>
      </c>
      <c r="Z128" s="61" t="str">
        <f t="shared" si="101"/>
        <v/>
      </c>
      <c r="AA128" s="61" t="str">
        <f t="shared" si="101"/>
        <v/>
      </c>
      <c r="AB128" s="61" t="str">
        <f t="shared" si="101"/>
        <v/>
      </c>
      <c r="AC128" s="61" t="str">
        <f t="shared" si="101"/>
        <v/>
      </c>
      <c r="AD128" s="61" t="str">
        <f t="shared" si="101"/>
        <v/>
      </c>
    </row>
    <row r="129" spans="3:30" x14ac:dyDescent="0.25">
      <c r="C129" s="14">
        <f t="shared" si="102"/>
        <v>0</v>
      </c>
      <c r="D129" s="15" t="str">
        <f>IF(OR(C129&lt;1,H129&lt;&gt;"",COUNTIF(P$124:P129,P129)&gt;3),"",VLOOKUP(C129-COUNTA(H$124:H129),DD!$F$1:$G$13,2))</f>
        <v/>
      </c>
      <c r="E129" s="84">
        <f t="shared" si="97"/>
        <v>0</v>
      </c>
      <c r="F129" s="16">
        <f t="shared" si="98"/>
        <v>0</v>
      </c>
      <c r="G129" s="15">
        <f t="shared" si="99"/>
        <v>0</v>
      </c>
      <c r="H129" s="29"/>
      <c r="I129" s="17" t="str">
        <f t="shared" si="95"/>
        <v/>
      </c>
      <c r="P129" s="16" t="str">
        <f t="shared" si="100"/>
        <v>0</v>
      </c>
      <c r="Q129" s="61" t="str">
        <f t="shared" si="101"/>
        <v/>
      </c>
      <c r="R129" s="61" t="str">
        <f t="shared" si="101"/>
        <v/>
      </c>
      <c r="S129" s="61" t="str">
        <f t="shared" si="101"/>
        <v/>
      </c>
      <c r="T129" s="61" t="str">
        <f t="shared" si="101"/>
        <v/>
      </c>
      <c r="U129" s="61" t="str">
        <f t="shared" si="101"/>
        <v/>
      </c>
      <c r="V129" s="61" t="str">
        <f t="shared" si="101"/>
        <v/>
      </c>
      <c r="W129" s="61" t="str">
        <f t="shared" si="101"/>
        <v/>
      </c>
      <c r="X129" s="61" t="str">
        <f t="shared" si="101"/>
        <v/>
      </c>
      <c r="Y129" s="61" t="str">
        <f t="shared" si="101"/>
        <v/>
      </c>
      <c r="Z129" s="61" t="str">
        <f t="shared" si="101"/>
        <v/>
      </c>
      <c r="AA129" s="61" t="str">
        <f t="shared" si="101"/>
        <v/>
      </c>
      <c r="AB129" s="61" t="str">
        <f t="shared" si="101"/>
        <v/>
      </c>
      <c r="AC129" s="61" t="str">
        <f t="shared" si="101"/>
        <v/>
      </c>
      <c r="AD129" s="61" t="str">
        <f t="shared" si="101"/>
        <v/>
      </c>
    </row>
    <row r="130" spans="3:30" x14ac:dyDescent="0.25">
      <c r="C130" s="14">
        <f t="shared" si="102"/>
        <v>0</v>
      </c>
      <c r="D130" s="15" t="str">
        <f>IF(OR(C130&lt;1,H130&lt;&gt;"",COUNTIF(P$124:P130,P130)&gt;3),"",VLOOKUP(C130-COUNTA(H$124:H130),DD!$F$1:$G$13,2))</f>
        <v/>
      </c>
      <c r="E130" s="84">
        <f t="shared" si="97"/>
        <v>0</v>
      </c>
      <c r="F130" s="16">
        <f t="shared" si="98"/>
        <v>0</v>
      </c>
      <c r="G130" s="15">
        <f t="shared" si="99"/>
        <v>0</v>
      </c>
      <c r="H130" s="29"/>
      <c r="I130" s="17" t="str">
        <f t="shared" si="95"/>
        <v/>
      </c>
      <c r="P130" s="16" t="str">
        <f t="shared" si="100"/>
        <v>0</v>
      </c>
      <c r="Q130" s="61" t="str">
        <f t="shared" si="101"/>
        <v/>
      </c>
      <c r="R130" s="61" t="str">
        <f t="shared" si="101"/>
        <v/>
      </c>
      <c r="S130" s="61" t="str">
        <f t="shared" si="101"/>
        <v/>
      </c>
      <c r="T130" s="61" t="str">
        <f t="shared" si="101"/>
        <v/>
      </c>
      <c r="U130" s="61" t="str">
        <f t="shared" si="101"/>
        <v/>
      </c>
      <c r="V130" s="61" t="str">
        <f t="shared" si="101"/>
        <v/>
      </c>
      <c r="W130" s="61" t="str">
        <f t="shared" si="101"/>
        <v/>
      </c>
      <c r="X130" s="61" t="str">
        <f t="shared" si="101"/>
        <v/>
      </c>
      <c r="Y130" s="61" t="str">
        <f t="shared" si="101"/>
        <v/>
      </c>
      <c r="Z130" s="61" t="str">
        <f t="shared" si="101"/>
        <v/>
      </c>
      <c r="AA130" s="61" t="str">
        <f t="shared" si="101"/>
        <v/>
      </c>
      <c r="AB130" s="61" t="str">
        <f t="shared" si="101"/>
        <v/>
      </c>
      <c r="AC130" s="61" t="str">
        <f t="shared" si="101"/>
        <v/>
      </c>
      <c r="AD130" s="61" t="str">
        <f t="shared" si="101"/>
        <v/>
      </c>
    </row>
    <row r="131" spans="3:30" x14ac:dyDescent="0.25">
      <c r="C131" s="14">
        <f t="shared" si="102"/>
        <v>0</v>
      </c>
      <c r="D131" s="15" t="str">
        <f>IF(OR(C131&lt;1,H131&lt;&gt;"",COUNTIF(P$124:P131,P131)&gt;3),"",VLOOKUP(C131-COUNTA(H$124:H131),DD!$F$1:$G$13,2))</f>
        <v/>
      </c>
      <c r="E131" s="84">
        <f t="shared" si="97"/>
        <v>0</v>
      </c>
      <c r="F131" s="16">
        <f t="shared" si="98"/>
        <v>0</v>
      </c>
      <c r="G131" s="15">
        <f t="shared" si="99"/>
        <v>0</v>
      </c>
      <c r="H131" s="29"/>
      <c r="I131" s="17" t="str">
        <f t="shared" si="95"/>
        <v/>
      </c>
      <c r="P131" s="16" t="str">
        <f t="shared" si="100"/>
        <v>0</v>
      </c>
      <c r="Q131" s="61" t="str">
        <f t="shared" si="101"/>
        <v/>
      </c>
      <c r="R131" s="61" t="str">
        <f t="shared" si="101"/>
        <v/>
      </c>
      <c r="S131" s="61" t="str">
        <f t="shared" si="101"/>
        <v/>
      </c>
      <c r="T131" s="61" t="str">
        <f t="shared" si="101"/>
        <v/>
      </c>
      <c r="U131" s="61" t="str">
        <f t="shared" si="101"/>
        <v/>
      </c>
      <c r="V131" s="61" t="str">
        <f t="shared" si="101"/>
        <v/>
      </c>
      <c r="W131" s="61" t="str">
        <f t="shared" si="101"/>
        <v/>
      </c>
      <c r="X131" s="61" t="str">
        <f t="shared" si="101"/>
        <v/>
      </c>
      <c r="Y131" s="61" t="str">
        <f t="shared" si="101"/>
        <v/>
      </c>
      <c r="Z131" s="61" t="str">
        <f t="shared" si="101"/>
        <v/>
      </c>
      <c r="AA131" s="61" t="str">
        <f t="shared" si="101"/>
        <v/>
      </c>
      <c r="AB131" s="61" t="str">
        <f t="shared" si="101"/>
        <v/>
      </c>
      <c r="AC131" s="61" t="str">
        <f t="shared" si="101"/>
        <v/>
      </c>
      <c r="AD131" s="61" t="str">
        <f t="shared" si="101"/>
        <v/>
      </c>
    </row>
    <row r="132" spans="3:30" x14ac:dyDescent="0.25">
      <c r="C132" s="14">
        <f t="shared" si="102"/>
        <v>0</v>
      </c>
      <c r="D132" s="15" t="str">
        <f>IF(OR(C132&lt;1,H132&lt;&gt;"",COUNTIF(P$124:P132,P132)&gt;3),"",VLOOKUP(C132-COUNTA(H$124:H132),DD!$F$1:$G$13,2))</f>
        <v/>
      </c>
      <c r="E132" s="84">
        <f t="shared" si="97"/>
        <v>0</v>
      </c>
      <c r="F132" s="16">
        <f t="shared" si="98"/>
        <v>0</v>
      </c>
      <c r="G132" s="15">
        <f t="shared" si="99"/>
        <v>0</v>
      </c>
      <c r="H132" s="29"/>
      <c r="I132" s="17" t="str">
        <f t="shared" si="95"/>
        <v/>
      </c>
      <c r="P132" s="16" t="str">
        <f t="shared" si="100"/>
        <v>0</v>
      </c>
      <c r="Q132" s="61" t="str">
        <f t="shared" si="101"/>
        <v/>
      </c>
      <c r="R132" s="61" t="str">
        <f t="shared" si="101"/>
        <v/>
      </c>
      <c r="S132" s="61" t="str">
        <f t="shared" si="101"/>
        <v/>
      </c>
      <c r="T132" s="61" t="str">
        <f t="shared" si="101"/>
        <v/>
      </c>
      <c r="U132" s="61" t="str">
        <f t="shared" si="101"/>
        <v/>
      </c>
      <c r="V132" s="61" t="str">
        <f t="shared" si="101"/>
        <v/>
      </c>
      <c r="W132" s="61" t="str">
        <f t="shared" si="101"/>
        <v/>
      </c>
      <c r="X132" s="61" t="str">
        <f t="shared" si="101"/>
        <v/>
      </c>
      <c r="Y132" s="61" t="str">
        <f t="shared" si="101"/>
        <v/>
      </c>
      <c r="Z132" s="61" t="str">
        <f t="shared" si="101"/>
        <v/>
      </c>
      <c r="AA132" s="61" t="str">
        <f t="shared" si="101"/>
        <v/>
      </c>
      <c r="AB132" s="61" t="str">
        <f t="shared" si="101"/>
        <v/>
      </c>
      <c r="AC132" s="61" t="str">
        <f t="shared" si="101"/>
        <v/>
      </c>
      <c r="AD132" s="61" t="str">
        <f t="shared" si="101"/>
        <v/>
      </c>
    </row>
    <row r="133" spans="3:30" x14ac:dyDescent="0.25">
      <c r="C133" s="14">
        <f t="shared" si="102"/>
        <v>0</v>
      </c>
      <c r="D133" s="15" t="str">
        <f>IF(OR(C133&lt;1,H133&lt;&gt;"",COUNTIF(P$124:P133,P133)&gt;3),"",VLOOKUP(C133-COUNTA(H$124:H133),DD!$F$1:$G$13,2))</f>
        <v/>
      </c>
      <c r="E133" s="84">
        <f t="shared" si="97"/>
        <v>0</v>
      </c>
      <c r="F133" s="16">
        <f t="shared" si="98"/>
        <v>0</v>
      </c>
      <c r="G133" s="15">
        <f t="shared" si="99"/>
        <v>0</v>
      </c>
      <c r="H133" s="29"/>
      <c r="I133" s="17" t="str">
        <f t="shared" si="95"/>
        <v/>
      </c>
      <c r="P133" s="16" t="str">
        <f t="shared" si="100"/>
        <v>0</v>
      </c>
      <c r="Q133" s="61" t="str">
        <f t="shared" si="101"/>
        <v/>
      </c>
      <c r="R133" s="61" t="str">
        <f t="shared" si="101"/>
        <v/>
      </c>
      <c r="S133" s="61" t="str">
        <f t="shared" si="101"/>
        <v/>
      </c>
      <c r="T133" s="61" t="str">
        <f t="shared" si="101"/>
        <v/>
      </c>
      <c r="U133" s="61" t="str">
        <f t="shared" si="101"/>
        <v/>
      </c>
      <c r="V133" s="61" t="str">
        <f t="shared" si="101"/>
        <v/>
      </c>
      <c r="W133" s="61" t="str">
        <f t="shared" si="101"/>
        <v/>
      </c>
      <c r="X133" s="61" t="str">
        <f t="shared" si="101"/>
        <v/>
      </c>
      <c r="Y133" s="61" t="str">
        <f t="shared" si="101"/>
        <v/>
      </c>
      <c r="Z133" s="61" t="str">
        <f t="shared" si="101"/>
        <v/>
      </c>
      <c r="AA133" s="61" t="str">
        <f t="shared" si="101"/>
        <v/>
      </c>
      <c r="AB133" s="61" t="str">
        <f t="shared" si="101"/>
        <v/>
      </c>
      <c r="AC133" s="61" t="str">
        <f t="shared" si="101"/>
        <v/>
      </c>
      <c r="AD133" s="61" t="str">
        <f t="shared" si="101"/>
        <v/>
      </c>
    </row>
    <row r="134" spans="3:30" x14ac:dyDescent="0.25">
      <c r="C134" s="14">
        <f t="shared" si="102"/>
        <v>0</v>
      </c>
      <c r="D134" s="15" t="str">
        <f>IF(OR(C134&lt;1,H134&lt;&gt;"",COUNTIF(P$124:P134,P134)&gt;3),"",VLOOKUP(C134-COUNTA(H$124:H134),DD!$F$1:$G$13,2))</f>
        <v/>
      </c>
      <c r="E134" s="84">
        <f t="shared" si="97"/>
        <v>0</v>
      </c>
      <c r="F134" s="16">
        <f t="shared" si="98"/>
        <v>0</v>
      </c>
      <c r="G134" s="15">
        <f t="shared" si="99"/>
        <v>0</v>
      </c>
      <c r="H134" s="29"/>
      <c r="I134" s="17" t="str">
        <f t="shared" si="95"/>
        <v/>
      </c>
      <c r="P134" s="16" t="str">
        <f t="shared" si="100"/>
        <v>0</v>
      </c>
      <c r="Q134" s="61" t="str">
        <f t="shared" si="101"/>
        <v/>
      </c>
      <c r="R134" s="61" t="str">
        <f t="shared" si="101"/>
        <v/>
      </c>
      <c r="S134" s="61" t="str">
        <f t="shared" si="101"/>
        <v/>
      </c>
      <c r="T134" s="61" t="str">
        <f t="shared" si="101"/>
        <v/>
      </c>
      <c r="U134" s="61" t="str">
        <f t="shared" si="101"/>
        <v/>
      </c>
      <c r="V134" s="61" t="str">
        <f t="shared" si="101"/>
        <v/>
      </c>
      <c r="W134" s="61" t="str">
        <f t="shared" si="101"/>
        <v/>
      </c>
      <c r="X134" s="61" t="str">
        <f t="shared" si="101"/>
        <v/>
      </c>
      <c r="Y134" s="61" t="str">
        <f t="shared" si="101"/>
        <v/>
      </c>
      <c r="Z134" s="61" t="str">
        <f t="shared" si="101"/>
        <v/>
      </c>
      <c r="AA134" s="61" t="str">
        <f t="shared" si="101"/>
        <v/>
      </c>
      <c r="AB134" s="61" t="str">
        <f t="shared" si="101"/>
        <v/>
      </c>
      <c r="AC134" s="61" t="str">
        <f t="shared" si="101"/>
        <v/>
      </c>
      <c r="AD134" s="61" t="str">
        <f t="shared" si="101"/>
        <v/>
      </c>
    </row>
    <row r="135" spans="3:30" x14ac:dyDescent="0.25">
      <c r="C135" s="14">
        <f t="shared" si="102"/>
        <v>0</v>
      </c>
      <c r="D135" s="15" t="str">
        <f>IF(OR(C135&lt;1,H135&lt;&gt;"",COUNTIF(P$124:P135,P135)&gt;3),"",VLOOKUP(C135-COUNTA(H$124:H135),DD!$F$1:$G$13,2))</f>
        <v/>
      </c>
      <c r="E135" s="84">
        <f t="shared" si="97"/>
        <v>0</v>
      </c>
      <c r="F135" s="16">
        <f t="shared" si="98"/>
        <v>0</v>
      </c>
      <c r="G135" s="15">
        <f t="shared" si="99"/>
        <v>0</v>
      </c>
      <c r="H135" s="29"/>
      <c r="I135" s="17" t="str">
        <f t="shared" si="95"/>
        <v/>
      </c>
      <c r="P135" s="16" t="str">
        <f t="shared" si="100"/>
        <v>0</v>
      </c>
      <c r="Q135" s="61" t="str">
        <f t="shared" si="101"/>
        <v/>
      </c>
      <c r="R135" s="61" t="str">
        <f t="shared" si="101"/>
        <v/>
      </c>
      <c r="S135" s="61" t="str">
        <f t="shared" si="101"/>
        <v/>
      </c>
      <c r="T135" s="61" t="str">
        <f t="shared" si="101"/>
        <v/>
      </c>
      <c r="U135" s="61" t="str">
        <f t="shared" si="101"/>
        <v/>
      </c>
      <c r="V135" s="61" t="str">
        <f t="shared" si="101"/>
        <v/>
      </c>
      <c r="W135" s="61" t="str">
        <f t="shared" si="101"/>
        <v/>
      </c>
      <c r="X135" s="61" t="str">
        <f t="shared" si="101"/>
        <v/>
      </c>
      <c r="Y135" s="61" t="str">
        <f t="shared" si="101"/>
        <v/>
      </c>
      <c r="Z135" s="61" t="str">
        <f t="shared" si="101"/>
        <v/>
      </c>
      <c r="AA135" s="61" t="str">
        <f t="shared" si="101"/>
        <v/>
      </c>
      <c r="AB135" s="61" t="str">
        <f t="shared" si="101"/>
        <v/>
      </c>
      <c r="AC135" s="61" t="str">
        <f t="shared" si="101"/>
        <v/>
      </c>
      <c r="AD135" s="61" t="str">
        <f t="shared" si="101"/>
        <v/>
      </c>
    </row>
    <row r="136" spans="3:30" x14ac:dyDescent="0.25">
      <c r="C136" s="14">
        <f t="shared" si="102"/>
        <v>0</v>
      </c>
      <c r="D136" s="15" t="str">
        <f>IF(OR(C136&lt;1,H136&lt;&gt;"",COUNTIF(P$124:P136,P136)&gt;3),"",VLOOKUP(C136-COUNTA(H$124:H136),DD!$F$1:$G$13,2))</f>
        <v/>
      </c>
      <c r="E136" s="84">
        <f t="shared" si="97"/>
        <v>0</v>
      </c>
      <c r="F136" s="16">
        <f t="shared" si="98"/>
        <v>0</v>
      </c>
      <c r="G136" s="15">
        <f t="shared" si="99"/>
        <v>0</v>
      </c>
      <c r="H136" s="29"/>
      <c r="I136" s="17" t="str">
        <f t="shared" si="95"/>
        <v/>
      </c>
      <c r="P136" s="16" t="str">
        <f t="shared" si="100"/>
        <v>0</v>
      </c>
      <c r="Q136" s="61" t="str">
        <f t="shared" si="101"/>
        <v/>
      </c>
      <c r="R136" s="61" t="str">
        <f t="shared" si="101"/>
        <v/>
      </c>
      <c r="S136" s="61" t="str">
        <f t="shared" si="101"/>
        <v/>
      </c>
      <c r="T136" s="61" t="str">
        <f t="shared" si="101"/>
        <v/>
      </c>
      <c r="U136" s="61" t="str">
        <f t="shared" si="101"/>
        <v/>
      </c>
      <c r="V136" s="61" t="str">
        <f t="shared" si="101"/>
        <v/>
      </c>
      <c r="W136" s="61" t="str">
        <f t="shared" si="101"/>
        <v/>
      </c>
      <c r="X136" s="61" t="str">
        <f t="shared" si="101"/>
        <v/>
      </c>
      <c r="Y136" s="61" t="str">
        <f t="shared" si="101"/>
        <v/>
      </c>
      <c r="Z136" s="61" t="str">
        <f t="shared" si="101"/>
        <v/>
      </c>
      <c r="AA136" s="61" t="str">
        <f t="shared" si="101"/>
        <v/>
      </c>
      <c r="AB136" s="61" t="str">
        <f t="shared" si="101"/>
        <v/>
      </c>
      <c r="AC136" s="61" t="str">
        <f t="shared" si="101"/>
        <v/>
      </c>
      <c r="AD136" s="61" t="str">
        <f t="shared" si="101"/>
        <v/>
      </c>
    </row>
    <row r="137" spans="3:30" x14ac:dyDescent="0.25">
      <c r="C137" s="14">
        <f t="shared" si="102"/>
        <v>0</v>
      </c>
      <c r="D137" s="15" t="str">
        <f>IF(OR(C137&lt;1,H137&lt;&gt;"",COUNTIF(P$124:P137,P137)&gt;3),"",VLOOKUP(C137-COUNTA(H$124:H137),DD!$F$1:$G$13,2))</f>
        <v/>
      </c>
      <c r="E137" s="84">
        <f t="shared" si="97"/>
        <v>0</v>
      </c>
      <c r="F137" s="16">
        <f t="shared" si="98"/>
        <v>0</v>
      </c>
      <c r="G137" s="15">
        <f t="shared" si="99"/>
        <v>0</v>
      </c>
      <c r="H137" s="29"/>
      <c r="I137" s="17" t="str">
        <f t="shared" si="95"/>
        <v/>
      </c>
      <c r="P137" s="16" t="str">
        <f t="shared" si="100"/>
        <v>0</v>
      </c>
      <c r="Q137" s="61" t="str">
        <f t="shared" si="101"/>
        <v/>
      </c>
      <c r="R137" s="61" t="str">
        <f t="shared" si="101"/>
        <v/>
      </c>
      <c r="S137" s="61" t="str">
        <f t="shared" si="101"/>
        <v/>
      </c>
      <c r="T137" s="61" t="str">
        <f t="shared" si="101"/>
        <v/>
      </c>
      <c r="U137" s="61" t="str">
        <f t="shared" si="101"/>
        <v/>
      </c>
      <c r="V137" s="61" t="str">
        <f t="shared" si="101"/>
        <v/>
      </c>
      <c r="W137" s="61" t="str">
        <f t="shared" si="101"/>
        <v/>
      </c>
      <c r="X137" s="61" t="str">
        <f t="shared" si="101"/>
        <v/>
      </c>
      <c r="Y137" s="61" t="str">
        <f t="shared" si="101"/>
        <v/>
      </c>
      <c r="Z137" s="61" t="str">
        <f t="shared" si="101"/>
        <v/>
      </c>
      <c r="AA137" s="61" t="str">
        <f t="shared" si="101"/>
        <v/>
      </c>
      <c r="AB137" s="61" t="str">
        <f t="shared" si="101"/>
        <v/>
      </c>
      <c r="AC137" s="61" t="str">
        <f t="shared" si="101"/>
        <v/>
      </c>
      <c r="AD137" s="61" t="str">
        <f t="shared" si="101"/>
        <v/>
      </c>
    </row>
    <row r="138" spans="3:30" x14ac:dyDescent="0.25">
      <c r="C138" s="14">
        <f t="shared" si="102"/>
        <v>0</v>
      </c>
      <c r="D138" s="15" t="str">
        <f>IF(OR(C138&lt;1,H138&lt;&gt;"",COUNTIF(P$124:P138,P138)&gt;3),"",VLOOKUP(C138-COUNTA(H$124:H138),DD!$F$1:$G$13,2))</f>
        <v/>
      </c>
      <c r="E138" s="84">
        <f t="shared" si="97"/>
        <v>0</v>
      </c>
      <c r="F138" s="16">
        <f t="shared" si="98"/>
        <v>0</v>
      </c>
      <c r="G138" s="15">
        <f t="shared" si="99"/>
        <v>0</v>
      </c>
      <c r="H138" s="29"/>
      <c r="I138" s="17" t="str">
        <f t="shared" si="95"/>
        <v/>
      </c>
      <c r="P138" s="16" t="str">
        <f t="shared" si="100"/>
        <v>0</v>
      </c>
      <c r="Q138" s="61" t="str">
        <f t="shared" si="101"/>
        <v/>
      </c>
      <c r="R138" s="61" t="str">
        <f t="shared" si="101"/>
        <v/>
      </c>
      <c r="S138" s="61" t="str">
        <f t="shared" si="101"/>
        <v/>
      </c>
      <c r="T138" s="61" t="str">
        <f t="shared" si="101"/>
        <v/>
      </c>
      <c r="U138" s="61" t="str">
        <f t="shared" si="101"/>
        <v/>
      </c>
      <c r="V138" s="61" t="str">
        <f t="shared" si="101"/>
        <v/>
      </c>
      <c r="W138" s="61" t="str">
        <f t="shared" si="101"/>
        <v/>
      </c>
      <c r="X138" s="61" t="str">
        <f t="shared" si="101"/>
        <v/>
      </c>
      <c r="Y138" s="61" t="str">
        <f t="shared" si="101"/>
        <v/>
      </c>
      <c r="Z138" s="61" t="str">
        <f t="shared" si="101"/>
        <v/>
      </c>
      <c r="AA138" s="61" t="str">
        <f t="shared" si="101"/>
        <v/>
      </c>
      <c r="AB138" s="61" t="str">
        <f t="shared" si="101"/>
        <v/>
      </c>
      <c r="AC138" s="61" t="str">
        <f t="shared" si="101"/>
        <v/>
      </c>
      <c r="AD138" s="61" t="str">
        <f t="shared" si="101"/>
        <v/>
      </c>
    </row>
    <row r="139" spans="3:30" x14ac:dyDescent="0.25">
      <c r="C139" s="14">
        <f t="shared" si="102"/>
        <v>0</v>
      </c>
      <c r="D139" s="15" t="str">
        <f>IF(OR(C139&lt;1,H139&lt;&gt;"",COUNTIF(P$124:P139,P139)&gt;3),"",VLOOKUP(C139-COUNTA(H$124:H139),DD!$F$1:$G$13,2))</f>
        <v/>
      </c>
      <c r="E139" s="84">
        <f t="shared" si="97"/>
        <v>0</v>
      </c>
      <c r="F139" s="16">
        <f t="shared" si="98"/>
        <v>0</v>
      </c>
      <c r="G139" s="15">
        <f t="shared" si="99"/>
        <v>0</v>
      </c>
      <c r="H139" s="29"/>
      <c r="I139" s="17" t="str">
        <f t="shared" si="95"/>
        <v/>
      </c>
      <c r="P139" s="16" t="str">
        <f t="shared" si="100"/>
        <v>0</v>
      </c>
      <c r="Q139" s="61" t="str">
        <f t="shared" si="101"/>
        <v/>
      </c>
      <c r="R139" s="61" t="str">
        <f t="shared" si="101"/>
        <v/>
      </c>
      <c r="S139" s="61" t="str">
        <f t="shared" si="101"/>
        <v/>
      </c>
      <c r="T139" s="61" t="str">
        <f t="shared" si="101"/>
        <v/>
      </c>
      <c r="U139" s="61" t="str">
        <f t="shared" si="101"/>
        <v/>
      </c>
      <c r="V139" s="61" t="str">
        <f t="shared" si="101"/>
        <v/>
      </c>
      <c r="W139" s="61" t="str">
        <f t="shared" si="101"/>
        <v/>
      </c>
      <c r="X139" s="61" t="str">
        <f t="shared" si="101"/>
        <v/>
      </c>
      <c r="Y139" s="61" t="str">
        <f t="shared" si="101"/>
        <v/>
      </c>
      <c r="Z139" s="61" t="str">
        <f t="shared" si="101"/>
        <v/>
      </c>
      <c r="AA139" s="61" t="str">
        <f t="shared" si="101"/>
        <v/>
      </c>
      <c r="AB139" s="61" t="str">
        <f t="shared" si="101"/>
        <v/>
      </c>
      <c r="AC139" s="61" t="str">
        <f t="shared" si="101"/>
        <v/>
      </c>
      <c r="AD139" s="61" t="str">
        <f t="shared" si="101"/>
        <v/>
      </c>
    </row>
    <row r="140" spans="3:30" x14ac:dyDescent="0.25">
      <c r="C140" s="14">
        <f t="shared" si="102"/>
        <v>0</v>
      </c>
      <c r="D140" s="15" t="str">
        <f>IF(OR(C140&lt;1,H140&lt;&gt;"",COUNTIF(P$124:P140,P140)&gt;3),"",VLOOKUP(C140-COUNTA(H$124:H140),DD!$F$1:$G$13,2))</f>
        <v/>
      </c>
      <c r="E140" s="84">
        <f t="shared" si="97"/>
        <v>0</v>
      </c>
      <c r="F140" s="16">
        <f t="shared" si="98"/>
        <v>0</v>
      </c>
      <c r="G140" s="15">
        <f t="shared" si="99"/>
        <v>0</v>
      </c>
      <c r="H140" s="29"/>
      <c r="I140" s="17" t="str">
        <f t="shared" si="95"/>
        <v/>
      </c>
      <c r="P140" s="16" t="str">
        <f t="shared" si="100"/>
        <v>0</v>
      </c>
      <c r="Q140" s="61" t="str">
        <f t="shared" si="101"/>
        <v/>
      </c>
      <c r="R140" s="61" t="str">
        <f t="shared" si="101"/>
        <v/>
      </c>
      <c r="S140" s="61" t="str">
        <f t="shared" si="101"/>
        <v/>
      </c>
      <c r="T140" s="61" t="str">
        <f t="shared" si="101"/>
        <v/>
      </c>
      <c r="U140" s="61" t="str">
        <f t="shared" si="101"/>
        <v/>
      </c>
      <c r="V140" s="61" t="str">
        <f t="shared" si="101"/>
        <v/>
      </c>
      <c r="W140" s="61" t="str">
        <f t="shared" si="101"/>
        <v/>
      </c>
      <c r="X140" s="61" t="str">
        <f t="shared" si="101"/>
        <v/>
      </c>
      <c r="Y140" s="61" t="str">
        <f t="shared" si="101"/>
        <v/>
      </c>
      <c r="Z140" s="61" t="str">
        <f t="shared" si="101"/>
        <v/>
      </c>
      <c r="AA140" s="61" t="str">
        <f t="shared" si="101"/>
        <v/>
      </c>
      <c r="AB140" s="61" t="str">
        <f t="shared" si="101"/>
        <v/>
      </c>
      <c r="AC140" s="61" t="str">
        <f t="shared" si="101"/>
        <v/>
      </c>
      <c r="AD140" s="61" t="str">
        <f t="shared" si="101"/>
        <v/>
      </c>
    </row>
    <row r="141" spans="3:30" x14ac:dyDescent="0.25">
      <c r="C141" s="14">
        <f t="shared" si="102"/>
        <v>0</v>
      </c>
      <c r="D141" s="15" t="str">
        <f>IF(OR(C141&lt;1,H141&lt;&gt;"",COUNTIF(P$124:P141,P141)&gt;3),"",VLOOKUP(C141-COUNTA(H$124:H141),DD!$F$1:$G$13,2))</f>
        <v/>
      </c>
      <c r="E141" s="84">
        <f t="shared" si="97"/>
        <v>0</v>
      </c>
      <c r="F141" s="16">
        <f t="shared" si="98"/>
        <v>0</v>
      </c>
      <c r="G141" s="15">
        <f t="shared" si="99"/>
        <v>0</v>
      </c>
      <c r="H141" s="29"/>
      <c r="I141" s="17" t="str">
        <f t="shared" si="95"/>
        <v/>
      </c>
      <c r="P141" s="16" t="str">
        <f t="shared" si="100"/>
        <v>0</v>
      </c>
      <c r="Q141" s="61" t="str">
        <f t="shared" si="101"/>
        <v/>
      </c>
      <c r="R141" s="61" t="str">
        <f t="shared" si="101"/>
        <v/>
      </c>
      <c r="S141" s="61" t="str">
        <f t="shared" si="101"/>
        <v/>
      </c>
      <c r="T141" s="61" t="str">
        <f t="shared" si="101"/>
        <v/>
      </c>
      <c r="U141" s="61" t="str">
        <f t="shared" si="101"/>
        <v/>
      </c>
      <c r="V141" s="61" t="str">
        <f t="shared" si="101"/>
        <v/>
      </c>
      <c r="W141" s="61" t="str">
        <f t="shared" si="101"/>
        <v/>
      </c>
      <c r="X141" s="61" t="str">
        <f t="shared" si="101"/>
        <v/>
      </c>
      <c r="Y141" s="61" t="str">
        <f t="shared" si="101"/>
        <v/>
      </c>
      <c r="Z141" s="61" t="str">
        <f t="shared" si="101"/>
        <v/>
      </c>
      <c r="AA141" s="61" t="str">
        <f t="shared" si="101"/>
        <v/>
      </c>
      <c r="AB141" s="61" t="str">
        <f t="shared" si="101"/>
        <v/>
      </c>
      <c r="AC141" s="61" t="str">
        <f t="shared" si="101"/>
        <v/>
      </c>
      <c r="AD141" s="61" t="str">
        <f t="shared" si="101"/>
        <v/>
      </c>
    </row>
    <row r="142" spans="3:30" x14ac:dyDescent="0.25">
      <c r="C142" s="14">
        <f t="shared" si="102"/>
        <v>0</v>
      </c>
      <c r="D142" s="15" t="str">
        <f>IF(OR(C142&lt;1,H142&lt;&gt;"",COUNTIF(P$124:P142,P142)&gt;3),"",VLOOKUP(C142-COUNTA(H$124:H142),DD!$F$1:$G$13,2))</f>
        <v/>
      </c>
      <c r="E142" s="84">
        <f t="shared" si="97"/>
        <v>0</v>
      </c>
      <c r="F142" s="16">
        <f t="shared" si="98"/>
        <v>0</v>
      </c>
      <c r="G142" s="15">
        <f t="shared" si="99"/>
        <v>0</v>
      </c>
      <c r="H142" s="29"/>
      <c r="I142" s="17" t="str">
        <f t="shared" si="95"/>
        <v/>
      </c>
      <c r="P142" s="16" t="str">
        <f t="shared" si="100"/>
        <v>0</v>
      </c>
      <c r="Q142" s="61" t="str">
        <f t="shared" si="101"/>
        <v/>
      </c>
      <c r="R142" s="61" t="str">
        <f t="shared" si="101"/>
        <v/>
      </c>
      <c r="S142" s="61" t="str">
        <f t="shared" si="101"/>
        <v/>
      </c>
      <c r="T142" s="61" t="str">
        <f t="shared" si="101"/>
        <v/>
      </c>
      <c r="U142" s="61" t="str">
        <f t="shared" si="101"/>
        <v/>
      </c>
      <c r="V142" s="61" t="str">
        <f t="shared" si="101"/>
        <v/>
      </c>
      <c r="W142" s="61" t="str">
        <f t="shared" si="101"/>
        <v/>
      </c>
      <c r="X142" s="61" t="str">
        <f t="shared" si="101"/>
        <v/>
      </c>
      <c r="Y142" s="61" t="str">
        <f t="shared" si="101"/>
        <v/>
      </c>
      <c r="Z142" s="61" t="str">
        <f t="shared" si="101"/>
        <v/>
      </c>
      <c r="AA142" s="61" t="str">
        <f t="shared" si="101"/>
        <v/>
      </c>
      <c r="AB142" s="61" t="str">
        <f t="shared" si="101"/>
        <v/>
      </c>
      <c r="AC142" s="61" t="str">
        <f t="shared" si="101"/>
        <v/>
      </c>
      <c r="AD142" s="61" t="str">
        <f t="shared" si="101"/>
        <v/>
      </c>
    </row>
    <row r="143" spans="3:30" x14ac:dyDescent="0.25">
      <c r="C143" s="14">
        <f t="shared" si="102"/>
        <v>0</v>
      </c>
      <c r="D143" s="15" t="str">
        <f>IF(OR(C143&lt;1,H143&lt;&gt;"",COUNTIF(P$124:P143,P143)&gt;3),"",VLOOKUP(C143-COUNTA(H$124:H143),DD!$F$1:$G$13,2))</f>
        <v/>
      </c>
      <c r="E143" s="84">
        <f t="shared" si="97"/>
        <v>0</v>
      </c>
      <c r="F143" s="16">
        <f t="shared" si="98"/>
        <v>0</v>
      </c>
      <c r="G143" s="15">
        <f t="shared" si="99"/>
        <v>0</v>
      </c>
      <c r="H143" s="29"/>
      <c r="I143" s="17" t="str">
        <f t="shared" si="95"/>
        <v/>
      </c>
      <c r="P143" s="16" t="str">
        <f t="shared" si="100"/>
        <v>0</v>
      </c>
      <c r="Q143" s="61" t="str">
        <f t="shared" si="101"/>
        <v/>
      </c>
      <c r="R143" s="61" t="str">
        <f t="shared" si="101"/>
        <v/>
      </c>
      <c r="S143" s="61" t="str">
        <f t="shared" si="101"/>
        <v/>
      </c>
      <c r="T143" s="61" t="str">
        <f t="shared" ref="T143:AD147" si="103">IF($G143=T$123,$D143,"")</f>
        <v/>
      </c>
      <c r="U143" s="61" t="str">
        <f t="shared" si="103"/>
        <v/>
      </c>
      <c r="V143" s="61" t="str">
        <f t="shared" si="103"/>
        <v/>
      </c>
      <c r="W143" s="61" t="str">
        <f t="shared" si="103"/>
        <v/>
      </c>
      <c r="X143" s="61" t="str">
        <f t="shared" si="103"/>
        <v/>
      </c>
      <c r="Y143" s="61" t="str">
        <f t="shared" si="103"/>
        <v/>
      </c>
      <c r="Z143" s="61" t="str">
        <f t="shared" si="103"/>
        <v/>
      </c>
      <c r="AA143" s="61" t="str">
        <f t="shared" si="103"/>
        <v/>
      </c>
      <c r="AB143" s="61" t="str">
        <f t="shared" si="103"/>
        <v/>
      </c>
      <c r="AC143" s="61" t="str">
        <f t="shared" si="103"/>
        <v/>
      </c>
      <c r="AD143" s="61" t="str">
        <f t="shared" si="103"/>
        <v/>
      </c>
    </row>
    <row r="144" spans="3:30" x14ac:dyDescent="0.25">
      <c r="C144" s="14">
        <f t="shared" si="102"/>
        <v>0</v>
      </c>
      <c r="D144" s="15" t="str">
        <f>IF(OR(C144&lt;1,H144&lt;&gt;"",COUNTIF(P$124:P144,P144)&gt;3),"",VLOOKUP(C144-COUNTA(H$124:H144),DD!$F$1:$G$13,2))</f>
        <v/>
      </c>
      <c r="E144" s="84">
        <f t="shared" si="97"/>
        <v>0</v>
      </c>
      <c r="F144" s="16">
        <f t="shared" si="98"/>
        <v>0</v>
      </c>
      <c r="G144" s="15">
        <f t="shared" si="99"/>
        <v>0</v>
      </c>
      <c r="H144" s="29"/>
      <c r="I144" s="17" t="str">
        <f t="shared" si="95"/>
        <v/>
      </c>
      <c r="P144" s="16" t="str">
        <f t="shared" si="100"/>
        <v>0</v>
      </c>
      <c r="Q144" s="61" t="str">
        <f t="shared" ref="Q144:S147" si="104">IF($G144=Q$123,$D144,"")</f>
        <v/>
      </c>
      <c r="R144" s="61" t="str">
        <f t="shared" si="104"/>
        <v/>
      </c>
      <c r="S144" s="61" t="str">
        <f t="shared" si="104"/>
        <v/>
      </c>
      <c r="T144" s="61" t="str">
        <f t="shared" si="103"/>
        <v/>
      </c>
      <c r="U144" s="61" t="str">
        <f t="shared" si="103"/>
        <v/>
      </c>
      <c r="V144" s="61" t="str">
        <f t="shared" si="103"/>
        <v/>
      </c>
      <c r="W144" s="61" t="str">
        <f t="shared" si="103"/>
        <v/>
      </c>
      <c r="X144" s="61" t="str">
        <f t="shared" si="103"/>
        <v/>
      </c>
      <c r="Y144" s="61" t="str">
        <f t="shared" si="103"/>
        <v/>
      </c>
      <c r="Z144" s="61" t="str">
        <f t="shared" si="103"/>
        <v/>
      </c>
      <c r="AA144" s="61" t="str">
        <f t="shared" si="103"/>
        <v/>
      </c>
      <c r="AB144" s="61" t="str">
        <f t="shared" si="103"/>
        <v/>
      </c>
      <c r="AC144" s="61" t="str">
        <f t="shared" si="103"/>
        <v/>
      </c>
      <c r="AD144" s="61" t="str">
        <f t="shared" si="103"/>
        <v/>
      </c>
    </row>
    <row r="145" spans="3:30" x14ac:dyDescent="0.25">
      <c r="C145" s="14">
        <f t="shared" si="102"/>
        <v>0</v>
      </c>
      <c r="D145" s="15" t="str">
        <f>IF(OR(C145&lt;1,H145&lt;&gt;"",COUNTIF(P$124:P145,P145)&gt;3),"",VLOOKUP(C145-COUNTA(H$124:H145),DD!$F$1:$G$13,2))</f>
        <v/>
      </c>
      <c r="E145" s="84">
        <f t="shared" si="97"/>
        <v>0</v>
      </c>
      <c r="F145" s="16">
        <f t="shared" si="98"/>
        <v>0</v>
      </c>
      <c r="G145" s="15">
        <f t="shared" si="99"/>
        <v>0</v>
      </c>
      <c r="H145" s="29"/>
      <c r="I145" s="17" t="str">
        <f t="shared" si="95"/>
        <v/>
      </c>
      <c r="P145" s="16" t="str">
        <f t="shared" si="100"/>
        <v>0</v>
      </c>
      <c r="Q145" s="61" t="str">
        <f t="shared" si="104"/>
        <v/>
      </c>
      <c r="R145" s="61" t="str">
        <f t="shared" si="104"/>
        <v/>
      </c>
      <c r="S145" s="61" t="str">
        <f t="shared" si="104"/>
        <v/>
      </c>
      <c r="T145" s="61" t="str">
        <f t="shared" si="103"/>
        <v/>
      </c>
      <c r="U145" s="61" t="str">
        <f t="shared" si="103"/>
        <v/>
      </c>
      <c r="V145" s="61" t="str">
        <f t="shared" si="103"/>
        <v/>
      </c>
      <c r="W145" s="61" t="str">
        <f t="shared" si="103"/>
        <v/>
      </c>
      <c r="X145" s="61" t="str">
        <f t="shared" si="103"/>
        <v/>
      </c>
      <c r="Y145" s="61" t="str">
        <f t="shared" si="103"/>
        <v/>
      </c>
      <c r="Z145" s="61" t="str">
        <f t="shared" si="103"/>
        <v/>
      </c>
      <c r="AA145" s="61" t="str">
        <f t="shared" si="103"/>
        <v/>
      </c>
      <c r="AB145" s="61" t="str">
        <f t="shared" si="103"/>
        <v/>
      </c>
      <c r="AC145" s="61" t="str">
        <f t="shared" si="103"/>
        <v/>
      </c>
      <c r="AD145" s="61" t="str">
        <f t="shared" si="103"/>
        <v/>
      </c>
    </row>
    <row r="146" spans="3:30" x14ac:dyDescent="0.25">
      <c r="C146" s="14">
        <f t="shared" si="102"/>
        <v>0</v>
      </c>
      <c r="D146" s="15" t="str">
        <f>IF(OR(C146&lt;1,H146&lt;&gt;"",COUNTIF(P$124:P146,P146)&gt;3),"",VLOOKUP(C146-COUNTA(H$124:H146),DD!$F$1:$G$13,2))</f>
        <v/>
      </c>
      <c r="E146" s="84">
        <f t="shared" si="97"/>
        <v>0</v>
      </c>
      <c r="F146" s="16">
        <f t="shared" si="98"/>
        <v>0</v>
      </c>
      <c r="G146" s="15">
        <f t="shared" si="99"/>
        <v>0</v>
      </c>
      <c r="H146" s="29"/>
      <c r="I146" s="17" t="str">
        <f t="shared" si="95"/>
        <v/>
      </c>
      <c r="P146" s="16" t="str">
        <f t="shared" si="100"/>
        <v>0</v>
      </c>
      <c r="Q146" s="61" t="str">
        <f t="shared" si="104"/>
        <v/>
      </c>
      <c r="R146" s="61" t="str">
        <f t="shared" si="104"/>
        <v/>
      </c>
      <c r="S146" s="61" t="str">
        <f t="shared" si="104"/>
        <v/>
      </c>
      <c r="T146" s="61" t="str">
        <f t="shared" si="103"/>
        <v/>
      </c>
      <c r="U146" s="61" t="str">
        <f t="shared" si="103"/>
        <v/>
      </c>
      <c r="V146" s="61" t="str">
        <f t="shared" si="103"/>
        <v/>
      </c>
      <c r="W146" s="61" t="str">
        <f t="shared" si="103"/>
        <v/>
      </c>
      <c r="X146" s="61" t="str">
        <f t="shared" si="103"/>
        <v/>
      </c>
      <c r="Y146" s="61" t="str">
        <f t="shared" si="103"/>
        <v/>
      </c>
      <c r="Z146" s="61" t="str">
        <f t="shared" si="103"/>
        <v/>
      </c>
      <c r="AA146" s="61" t="str">
        <f t="shared" si="103"/>
        <v/>
      </c>
      <c r="AB146" s="61" t="str">
        <f t="shared" si="103"/>
        <v/>
      </c>
      <c r="AC146" s="61" t="str">
        <f t="shared" si="103"/>
        <v/>
      </c>
      <c r="AD146" s="61" t="str">
        <f t="shared" si="103"/>
        <v/>
      </c>
    </row>
    <row r="147" spans="3:30" ht="15.75" thickBot="1" x14ac:dyDescent="0.3">
      <c r="C147" s="30">
        <f t="shared" si="102"/>
        <v>0</v>
      </c>
      <c r="D147" s="31" t="str">
        <f>IF(OR(C147&lt;1,H147&lt;&gt;"",COUNTIF(P$124:P147,P147)&gt;3),"",VLOOKUP(C147-COUNTA(H$124:H147),DD!$F$1:$G$13,2))</f>
        <v/>
      </c>
      <c r="E147" s="85">
        <f t="shared" si="97"/>
        <v>0</v>
      </c>
      <c r="F147" s="32">
        <f t="shared" si="98"/>
        <v>0</v>
      </c>
      <c r="G147" s="31">
        <f t="shared" si="99"/>
        <v>0</v>
      </c>
      <c r="H147" s="33"/>
      <c r="I147" s="34" t="str">
        <f t="shared" si="95"/>
        <v/>
      </c>
      <c r="P147" s="16" t="str">
        <f t="shared" si="100"/>
        <v>0</v>
      </c>
      <c r="Q147" s="61" t="str">
        <f t="shared" si="104"/>
        <v/>
      </c>
      <c r="R147" s="61" t="str">
        <f t="shared" si="104"/>
        <v/>
      </c>
      <c r="S147" s="61" t="str">
        <f t="shared" si="104"/>
        <v/>
      </c>
      <c r="T147" s="61" t="str">
        <f t="shared" si="103"/>
        <v/>
      </c>
      <c r="U147" s="61" t="str">
        <f t="shared" si="103"/>
        <v/>
      </c>
      <c r="V147" s="61" t="str">
        <f t="shared" si="103"/>
        <v/>
      </c>
      <c r="W147" s="61" t="str">
        <f t="shared" si="103"/>
        <v/>
      </c>
      <c r="X147" s="61" t="str">
        <f t="shared" si="103"/>
        <v/>
      </c>
      <c r="Y147" s="61" t="str">
        <f t="shared" si="103"/>
        <v/>
      </c>
      <c r="Z147" s="61" t="str">
        <f t="shared" si="103"/>
        <v/>
      </c>
      <c r="AA147" s="61" t="str">
        <f t="shared" si="103"/>
        <v/>
      </c>
      <c r="AB147" s="61" t="str">
        <f t="shared" si="103"/>
        <v/>
      </c>
      <c r="AC147" s="61" t="str">
        <f t="shared" si="103"/>
        <v/>
      </c>
      <c r="AD147" s="61" t="str">
        <f t="shared" si="103"/>
        <v/>
      </c>
    </row>
    <row r="148" spans="3:30" x14ac:dyDescent="0.25">
      <c r="E148" s="62"/>
      <c r="H148" s="5"/>
    </row>
  </sheetData>
  <sheetProtection algorithmName="SHA-512" hashValue="QNGm9BtpKZSW3CTOSrL4SrwbtujeRaacuGD1NZlA0j8sUjt4StGYTdzYeYkhs+69vFOh40q1tzjq8kiEPkBGJw==" saltValue="z7LrqgLGSfzDOKlVEPnERw==" spinCount="100000" sheet="1" objects="1" scenarios="1"/>
  <mergeCells count="72">
    <mergeCell ref="A112:A116"/>
    <mergeCell ref="B112:B116"/>
    <mergeCell ref="C112:C116"/>
    <mergeCell ref="A117:A121"/>
    <mergeCell ref="B117:B121"/>
    <mergeCell ref="C117:C121"/>
    <mergeCell ref="A102:A106"/>
    <mergeCell ref="B102:B106"/>
    <mergeCell ref="C102:C106"/>
    <mergeCell ref="A107:A111"/>
    <mergeCell ref="B107:B111"/>
    <mergeCell ref="C107:C111"/>
    <mergeCell ref="A92:A96"/>
    <mergeCell ref="B92:B96"/>
    <mergeCell ref="C92:C96"/>
    <mergeCell ref="A97:A101"/>
    <mergeCell ref="B97:B101"/>
    <mergeCell ref="C97:C101"/>
    <mergeCell ref="A82:A86"/>
    <mergeCell ref="B82:B86"/>
    <mergeCell ref="C82:C86"/>
    <mergeCell ref="A87:A91"/>
    <mergeCell ref="B87:B91"/>
    <mergeCell ref="C87:C91"/>
    <mergeCell ref="A72:A76"/>
    <mergeCell ref="B72:B76"/>
    <mergeCell ref="C72:C76"/>
    <mergeCell ref="A77:A81"/>
    <mergeCell ref="B77:B81"/>
    <mergeCell ref="C77:C81"/>
    <mergeCell ref="A62:A66"/>
    <mergeCell ref="B62:B66"/>
    <mergeCell ref="C62:C66"/>
    <mergeCell ref="A67:A71"/>
    <mergeCell ref="B67:B71"/>
    <mergeCell ref="C67:C71"/>
    <mergeCell ref="A52:A56"/>
    <mergeCell ref="B52:B56"/>
    <mergeCell ref="C52:C56"/>
    <mergeCell ref="A57:A61"/>
    <mergeCell ref="B57:B61"/>
    <mergeCell ref="C57:C61"/>
    <mergeCell ref="A42:A46"/>
    <mergeCell ref="B42:B46"/>
    <mergeCell ref="C42:C46"/>
    <mergeCell ref="A47:A51"/>
    <mergeCell ref="B47:B51"/>
    <mergeCell ref="C47:C51"/>
    <mergeCell ref="A32:A36"/>
    <mergeCell ref="B32:B36"/>
    <mergeCell ref="C32:C36"/>
    <mergeCell ref="A37:A41"/>
    <mergeCell ref="B37:B41"/>
    <mergeCell ref="C37:C41"/>
    <mergeCell ref="A22:A26"/>
    <mergeCell ref="B22:B26"/>
    <mergeCell ref="C22:C26"/>
    <mergeCell ref="A27:A31"/>
    <mergeCell ref="B27:B31"/>
    <mergeCell ref="C27:C31"/>
    <mergeCell ref="A12:A16"/>
    <mergeCell ref="B12:B16"/>
    <mergeCell ref="C12:C16"/>
    <mergeCell ref="A17:A21"/>
    <mergeCell ref="B17:B21"/>
    <mergeCell ref="C17:C21"/>
    <mergeCell ref="A2:A6"/>
    <mergeCell ref="B2:B6"/>
    <mergeCell ref="C2:C6"/>
    <mergeCell ref="A7:A11"/>
    <mergeCell ref="B7:B11"/>
    <mergeCell ref="C7:C11"/>
  </mergeCells>
  <conditionalFormatting sqref="E3">
    <cfRule type="expression" dxfId="167" priority="165">
      <formula>IF(E3="",FALSE,IF(LEFT(E3,1)=LEFT(E2,1),TRUE,FALSE))</formula>
    </cfRule>
  </conditionalFormatting>
  <conditionalFormatting sqref="E4">
    <cfRule type="expression" dxfId="166" priority="164">
      <formula>IF(E4="",FALSE,IF(OR(LEFT(E4,1)=LEFT(E3,1),LEFT(E4,1)=LEFT(E2,1)),TRUE,FALSE))</formula>
    </cfRule>
  </conditionalFormatting>
  <conditionalFormatting sqref="E5">
    <cfRule type="expression" dxfId="165" priority="163">
      <formula>IF(E5="",FALSE,IF(OR(LEFT(E5,LEN(E5)-1)=LEFT(E4,LEN(E4)-1),LEFT(E5,LEN(E5)-1)=LEFT(E3,LEN(E3)-1),LEFT(E5,LEN(E5)-1)=LEFT(E2,LEN(E2)-1)),TRUE,FALSE))</formula>
    </cfRule>
  </conditionalFormatting>
  <conditionalFormatting sqref="E6">
    <cfRule type="expression" dxfId="164" priority="162">
      <formula>IF(E6="",FALSE,IF(OR(LEFT(E6,LEN(E6)-1)=LEFT(E5,LEN(E5)-1),LEFT(E6,LEN(E6)-1)=LEFT(E4,LEN(E4)-1),LEFT(E6,LEN(E6)-1)=LEFT(E3,LEN(E3)-1),LEFT(E6,LEN(E6)-1)=LEFT(E2,LEN(E2)-1),LEFT(E6,1)=LEFT(E5,1)),TRUE,FALSE))</formula>
    </cfRule>
  </conditionalFormatting>
  <conditionalFormatting sqref="E8">
    <cfRule type="expression" dxfId="163" priority="99">
      <formula>IF(E8="",FALSE,IF(LEFT(E8,1)=LEFT(E7,1),TRUE,FALSE))</formula>
    </cfRule>
  </conditionalFormatting>
  <conditionalFormatting sqref="E9">
    <cfRule type="expression" dxfId="162" priority="98">
      <formula>IF(E9="",FALSE,IF(OR(LEFT(E9,1)=LEFT(E8,1),LEFT(E9,1)=LEFT(E7,1)),TRUE,FALSE))</formula>
    </cfRule>
  </conditionalFormatting>
  <conditionalFormatting sqref="E10">
    <cfRule type="expression" dxfId="161" priority="97">
      <formula>IF(E10="",FALSE,IF(OR(LEFT(E10,LEN(E10)-1)=LEFT(E9,LEN(E9)-1),LEFT(E10,LEN(E10)-1)=LEFT(E8,LEN(E8)-1),LEFT(E10,LEN(E10)-1)=LEFT(E7,LEN(E7)-1)),TRUE,FALSE))</formula>
    </cfRule>
  </conditionalFormatting>
  <conditionalFormatting sqref="E11">
    <cfRule type="expression" dxfId="160" priority="96">
      <formula>IF(E11="",FALSE,IF(OR(LEFT(E11,LEN(E11)-1)=LEFT(E10,LEN(E10)-1),LEFT(E11,LEN(E11)-1)=LEFT(E9,LEN(E9)-1),LEFT(E11,LEN(E11)-1)=LEFT(E8,LEN(E8)-1),LEFT(E11,LEN(E11)-1)=LEFT(E7,LEN(E7)-1),LEFT(E11,1)=LEFT(E10,1)),TRUE,FALSE))</formula>
    </cfRule>
  </conditionalFormatting>
  <conditionalFormatting sqref="E13">
    <cfRule type="expression" dxfId="159" priority="95">
      <formula>IF(E13="",FALSE,IF(LEFT(E13,1)=LEFT(E12,1),TRUE,FALSE))</formula>
    </cfRule>
  </conditionalFormatting>
  <conditionalFormatting sqref="E14">
    <cfRule type="expression" dxfId="158" priority="94">
      <formula>IF(E14="",FALSE,IF(OR(LEFT(E14,1)=LEFT(E13,1),LEFT(E14,1)=LEFT(E12,1)),TRUE,FALSE))</formula>
    </cfRule>
  </conditionalFormatting>
  <conditionalFormatting sqref="E15">
    <cfRule type="expression" dxfId="157" priority="93">
      <formula>IF(E15="",FALSE,IF(OR(LEFT(E15,LEN(E15)-1)=LEFT(E14,LEN(E14)-1),LEFT(E15,LEN(E15)-1)=LEFT(E13,LEN(E13)-1),LEFT(E15,LEN(E15)-1)=LEFT(E12,LEN(E12)-1)),TRUE,FALSE))</formula>
    </cfRule>
  </conditionalFormatting>
  <conditionalFormatting sqref="E16">
    <cfRule type="expression" dxfId="156" priority="92">
      <formula>IF(E16="",FALSE,IF(OR(LEFT(E16,LEN(E16)-1)=LEFT(E15,LEN(E15)-1),LEFT(E16,LEN(E16)-1)=LEFT(E14,LEN(E14)-1),LEFT(E16,LEN(E16)-1)=LEFT(E13,LEN(E13)-1),LEFT(E16,LEN(E16)-1)=LEFT(E12,LEN(E12)-1),LEFT(E16,1)=LEFT(E15,1)),TRUE,FALSE))</formula>
    </cfRule>
  </conditionalFormatting>
  <conditionalFormatting sqref="E18">
    <cfRule type="expression" dxfId="155" priority="91">
      <formula>IF(E18="",FALSE,IF(LEFT(E18,1)=LEFT(E17,1),TRUE,FALSE))</formula>
    </cfRule>
  </conditionalFormatting>
  <conditionalFormatting sqref="E19">
    <cfRule type="expression" dxfId="154" priority="90">
      <formula>IF(E19="",FALSE,IF(OR(LEFT(E19,1)=LEFT(E18,1),LEFT(E19,1)=LEFT(E17,1)),TRUE,FALSE))</formula>
    </cfRule>
  </conditionalFormatting>
  <conditionalFormatting sqref="E20">
    <cfRule type="expression" dxfId="153" priority="89">
      <formula>IF(E20="",FALSE,IF(OR(LEFT(E20,LEN(E20)-1)=LEFT(E19,LEN(E19)-1),LEFT(E20,LEN(E20)-1)=LEFT(E18,LEN(E18)-1),LEFT(E20,LEN(E20)-1)=LEFT(E17,LEN(E17)-1)),TRUE,FALSE))</formula>
    </cfRule>
  </conditionalFormatting>
  <conditionalFormatting sqref="E21">
    <cfRule type="expression" dxfId="152" priority="88">
      <formula>IF(E21="",FALSE,IF(OR(LEFT(E21,LEN(E21)-1)=LEFT(E20,LEN(E20)-1),LEFT(E21,LEN(E21)-1)=LEFT(E19,LEN(E19)-1),LEFT(E21,LEN(E21)-1)=LEFT(E18,LEN(E18)-1),LEFT(E21,LEN(E21)-1)=LEFT(E17,LEN(E17)-1),LEFT(E21,1)=LEFT(E20,1)),TRUE,FALSE))</formula>
    </cfRule>
  </conditionalFormatting>
  <conditionalFormatting sqref="E23">
    <cfRule type="expression" dxfId="151" priority="87">
      <formula>IF(E23="",FALSE,IF(LEFT(E23,1)=LEFT(E22,1),TRUE,FALSE))</formula>
    </cfRule>
  </conditionalFormatting>
  <conditionalFormatting sqref="E24">
    <cfRule type="expression" dxfId="150" priority="86">
      <formula>IF(E24="",FALSE,IF(OR(LEFT(E24,1)=LEFT(E23,1),LEFT(E24,1)=LEFT(E22,1)),TRUE,FALSE))</formula>
    </cfRule>
  </conditionalFormatting>
  <conditionalFormatting sqref="E25">
    <cfRule type="expression" dxfId="149" priority="85">
      <formula>IF(E25="",FALSE,IF(OR(LEFT(E25,LEN(E25)-1)=LEFT(E24,LEN(E24)-1),LEFT(E25,LEN(E25)-1)=LEFT(E23,LEN(E23)-1),LEFT(E25,LEN(E25)-1)=LEFT(E22,LEN(E22)-1)),TRUE,FALSE))</formula>
    </cfRule>
  </conditionalFormatting>
  <conditionalFormatting sqref="E26">
    <cfRule type="expression" dxfId="148" priority="84">
      <formula>IF(E26="",FALSE,IF(OR(LEFT(E26,LEN(E26)-1)=LEFT(E25,LEN(E25)-1),LEFT(E26,LEN(E26)-1)=LEFT(E24,LEN(E24)-1),LEFT(E26,LEN(E26)-1)=LEFT(E23,LEN(E23)-1),LEFT(E26,LEN(E26)-1)=LEFT(E22,LEN(E22)-1),LEFT(E26,1)=LEFT(E25,1)),TRUE,FALSE))</formula>
    </cfRule>
  </conditionalFormatting>
  <conditionalFormatting sqref="E28">
    <cfRule type="expression" dxfId="147" priority="83">
      <formula>IF(E28="",FALSE,IF(LEFT(E28,1)=LEFT(E27,1),TRUE,FALSE))</formula>
    </cfRule>
  </conditionalFormatting>
  <conditionalFormatting sqref="E29">
    <cfRule type="expression" dxfId="146" priority="82">
      <formula>IF(E29="",FALSE,IF(OR(LEFT(E29,1)=LEFT(E28,1),LEFT(E29,1)=LEFT(E27,1)),TRUE,FALSE))</formula>
    </cfRule>
  </conditionalFormatting>
  <conditionalFormatting sqref="E30">
    <cfRule type="expression" dxfId="145" priority="81">
      <formula>IF(E30="",FALSE,IF(OR(LEFT(E30,LEN(E30)-1)=LEFT(E29,LEN(E29)-1),LEFT(E30,LEN(E30)-1)=LEFT(E28,LEN(E28)-1),LEFT(E30,LEN(E30)-1)=LEFT(E27,LEN(E27)-1)),TRUE,FALSE))</formula>
    </cfRule>
  </conditionalFormatting>
  <conditionalFormatting sqref="E31">
    <cfRule type="expression" dxfId="144" priority="80">
      <formula>IF(E31="",FALSE,IF(OR(LEFT(E31,LEN(E31)-1)=LEFT(E30,LEN(E30)-1),LEFT(E31,LEN(E31)-1)=LEFT(E29,LEN(E29)-1),LEFT(E31,LEN(E31)-1)=LEFT(E28,LEN(E28)-1),LEFT(E31,LEN(E31)-1)=LEFT(E27,LEN(E27)-1),LEFT(E31,1)=LEFT(E30,1)),TRUE,FALSE))</formula>
    </cfRule>
  </conditionalFormatting>
  <conditionalFormatting sqref="E33">
    <cfRule type="expression" dxfId="143" priority="79">
      <formula>IF(E33="",FALSE,IF(LEFT(E33,1)=LEFT(E32,1),TRUE,FALSE))</formula>
    </cfRule>
  </conditionalFormatting>
  <conditionalFormatting sqref="E34">
    <cfRule type="expression" dxfId="142" priority="78">
      <formula>IF(E34="",FALSE,IF(OR(LEFT(E34,1)=LEFT(E33,1),LEFT(E34,1)=LEFT(E32,1)),TRUE,FALSE))</formula>
    </cfRule>
  </conditionalFormatting>
  <conditionalFormatting sqref="E35">
    <cfRule type="expression" dxfId="141" priority="77">
      <formula>IF(E35="",FALSE,IF(OR(LEFT(E35,LEN(E35)-1)=LEFT(E34,LEN(E34)-1),LEFT(E35,LEN(E35)-1)=LEFT(E33,LEN(E33)-1),LEFT(E35,LEN(E35)-1)=LEFT(E32,LEN(E32)-1)),TRUE,FALSE))</formula>
    </cfRule>
  </conditionalFormatting>
  <conditionalFormatting sqref="E36">
    <cfRule type="expression" dxfId="140" priority="76">
      <formula>IF(E36="",FALSE,IF(OR(LEFT(E36,LEN(E36)-1)=LEFT(E35,LEN(E35)-1),LEFT(E36,LEN(E36)-1)=LEFT(E34,LEN(E34)-1),LEFT(E36,LEN(E36)-1)=LEFT(E33,LEN(E33)-1),LEFT(E36,LEN(E36)-1)=LEFT(E32,LEN(E32)-1),LEFT(E36,1)=LEFT(E35,1)),TRUE,FALSE))</formula>
    </cfRule>
  </conditionalFormatting>
  <conditionalFormatting sqref="E38">
    <cfRule type="expression" dxfId="139" priority="75">
      <formula>IF(E38="",FALSE,IF(LEFT(E38,1)=LEFT(E37,1),TRUE,FALSE))</formula>
    </cfRule>
  </conditionalFormatting>
  <conditionalFormatting sqref="E39">
    <cfRule type="expression" dxfId="138" priority="74">
      <formula>IF(E39="",FALSE,IF(OR(LEFT(E39,1)=LEFT(E38,1),LEFT(E39,1)=LEFT(E37,1)),TRUE,FALSE))</formula>
    </cfRule>
  </conditionalFormatting>
  <conditionalFormatting sqref="E40">
    <cfRule type="expression" dxfId="137" priority="73">
      <formula>IF(E40="",FALSE,IF(OR(LEFT(E40,LEN(E40)-1)=LEFT(E39,LEN(E39)-1),LEFT(E40,LEN(E40)-1)=LEFT(E38,LEN(E38)-1),LEFT(E40,LEN(E40)-1)=LEFT(E37,LEN(E37)-1)),TRUE,FALSE))</formula>
    </cfRule>
  </conditionalFormatting>
  <conditionalFormatting sqref="E41">
    <cfRule type="expression" dxfId="136" priority="72">
      <formula>IF(E41="",FALSE,IF(OR(LEFT(E41,LEN(E41)-1)=LEFT(E40,LEN(E40)-1),LEFT(E41,LEN(E41)-1)=LEFT(E39,LEN(E39)-1),LEFT(E41,LEN(E41)-1)=LEFT(E38,LEN(E38)-1),LEFT(E41,LEN(E41)-1)=LEFT(E37,LEN(E37)-1),LEFT(E41,1)=LEFT(E40,1)),TRUE,FALSE))</formula>
    </cfRule>
  </conditionalFormatting>
  <conditionalFormatting sqref="E43">
    <cfRule type="expression" dxfId="135" priority="71">
      <formula>IF(E43="",FALSE,IF(LEFT(E43,1)=LEFT(E42,1),TRUE,FALSE))</formula>
    </cfRule>
  </conditionalFormatting>
  <conditionalFormatting sqref="E44">
    <cfRule type="expression" dxfId="134" priority="70">
      <formula>IF(E44="",FALSE,IF(OR(LEFT(E44,1)=LEFT(E43,1),LEFT(E44,1)=LEFT(E42,1)),TRUE,FALSE))</formula>
    </cfRule>
  </conditionalFormatting>
  <conditionalFormatting sqref="E45">
    <cfRule type="expression" dxfId="133" priority="69">
      <formula>IF(E45="",FALSE,IF(OR(LEFT(E45,LEN(E45)-1)=LEFT(E44,LEN(E44)-1),LEFT(E45,LEN(E45)-1)=LEFT(E43,LEN(E43)-1),LEFT(E45,LEN(E45)-1)=LEFT(E42,LEN(E42)-1)),TRUE,FALSE))</formula>
    </cfRule>
  </conditionalFormatting>
  <conditionalFormatting sqref="E46">
    <cfRule type="expression" dxfId="132" priority="68">
      <formula>IF(E46="",FALSE,IF(OR(LEFT(E46,LEN(E46)-1)=LEFT(E45,LEN(E45)-1),LEFT(E46,LEN(E46)-1)=LEFT(E44,LEN(E44)-1),LEFT(E46,LEN(E46)-1)=LEFT(E43,LEN(E43)-1),LEFT(E46,LEN(E46)-1)=LEFT(E42,LEN(E42)-1),LEFT(E46,1)=LEFT(E45,1)),TRUE,FALSE))</formula>
    </cfRule>
  </conditionalFormatting>
  <conditionalFormatting sqref="E48">
    <cfRule type="expression" dxfId="131" priority="67">
      <formula>IF(E48="",FALSE,IF(LEFT(E48,1)=LEFT(E47,1),TRUE,FALSE))</formula>
    </cfRule>
  </conditionalFormatting>
  <conditionalFormatting sqref="E49">
    <cfRule type="expression" dxfId="130" priority="66">
      <formula>IF(E49="",FALSE,IF(OR(LEFT(E49,1)=LEFT(E48,1),LEFT(E49,1)=LEFT(E47,1)),TRUE,FALSE))</formula>
    </cfRule>
  </conditionalFormatting>
  <conditionalFormatting sqref="E50">
    <cfRule type="expression" dxfId="129" priority="65">
      <formula>IF(E50="",FALSE,IF(OR(LEFT(E50,LEN(E50)-1)=LEFT(E49,LEN(E49)-1),LEFT(E50,LEN(E50)-1)=LEFT(E48,LEN(E48)-1),LEFT(E50,LEN(E50)-1)=LEFT(E47,LEN(E47)-1)),TRUE,FALSE))</formula>
    </cfRule>
  </conditionalFormatting>
  <conditionalFormatting sqref="E51">
    <cfRule type="expression" dxfId="128" priority="64">
      <formula>IF(E51="",FALSE,IF(OR(LEFT(E51,LEN(E51)-1)=LEFT(E50,LEN(E50)-1),LEFT(E51,LEN(E51)-1)=LEFT(E49,LEN(E49)-1),LEFT(E51,LEN(E51)-1)=LEFT(E48,LEN(E48)-1),LEFT(E51,LEN(E51)-1)=LEFT(E47,LEN(E47)-1),LEFT(E51,1)=LEFT(E50,1)),TRUE,FALSE))</formula>
    </cfRule>
  </conditionalFormatting>
  <conditionalFormatting sqref="E53">
    <cfRule type="expression" dxfId="127" priority="63">
      <formula>IF(E53="",FALSE,IF(LEFT(E53,1)=LEFT(E52,1),TRUE,FALSE))</formula>
    </cfRule>
  </conditionalFormatting>
  <conditionalFormatting sqref="E54">
    <cfRule type="expression" dxfId="126" priority="62">
      <formula>IF(E54="",FALSE,IF(OR(LEFT(E54,1)=LEFT(E53,1),LEFT(E54,1)=LEFT(E52,1)),TRUE,FALSE))</formula>
    </cfRule>
  </conditionalFormatting>
  <conditionalFormatting sqref="E55">
    <cfRule type="expression" dxfId="125" priority="61">
      <formula>IF(E55="",FALSE,IF(OR(LEFT(E55,LEN(E55)-1)=LEFT(E54,LEN(E54)-1),LEFT(E55,LEN(E55)-1)=LEFT(E53,LEN(E53)-1),LEFT(E55,LEN(E55)-1)=LEFT(E52,LEN(E52)-1)),TRUE,FALSE))</formula>
    </cfRule>
  </conditionalFormatting>
  <conditionalFormatting sqref="E56">
    <cfRule type="expression" dxfId="124" priority="60">
      <formula>IF(E56="",FALSE,IF(OR(LEFT(E56,LEN(E56)-1)=LEFT(E55,LEN(E55)-1),LEFT(E56,LEN(E56)-1)=LEFT(E54,LEN(E54)-1),LEFT(E56,LEN(E56)-1)=LEFT(E53,LEN(E53)-1),LEFT(E56,LEN(E56)-1)=LEFT(E52,LEN(E52)-1),LEFT(E56,1)=LEFT(E55,1)),TRUE,FALSE))</formula>
    </cfRule>
  </conditionalFormatting>
  <conditionalFormatting sqref="E58">
    <cfRule type="expression" dxfId="123" priority="59">
      <formula>IF(E58="",FALSE,IF(LEFT(E58,1)=LEFT(E57,1),TRUE,FALSE))</formula>
    </cfRule>
  </conditionalFormatting>
  <conditionalFormatting sqref="E59">
    <cfRule type="expression" dxfId="122" priority="58">
      <formula>IF(E59="",FALSE,IF(OR(LEFT(E59,1)=LEFT(E58,1),LEFT(E59,1)=LEFT(E57,1)),TRUE,FALSE))</formula>
    </cfRule>
  </conditionalFormatting>
  <conditionalFormatting sqref="E60">
    <cfRule type="expression" dxfId="121" priority="57">
      <formula>IF(E60="",FALSE,IF(OR(LEFT(E60,LEN(E60)-1)=LEFT(E59,LEN(E59)-1),LEFT(E60,LEN(E60)-1)=LEFT(E58,LEN(E58)-1),LEFT(E60,LEN(E60)-1)=LEFT(E57,LEN(E57)-1)),TRUE,FALSE))</formula>
    </cfRule>
  </conditionalFormatting>
  <conditionalFormatting sqref="E61">
    <cfRule type="expression" dxfId="120" priority="56">
      <formula>IF(E61="",FALSE,IF(OR(LEFT(E61,LEN(E61)-1)=LEFT(E60,LEN(E60)-1),LEFT(E61,LEN(E61)-1)=LEFT(E59,LEN(E59)-1),LEFT(E61,LEN(E61)-1)=LEFT(E58,LEN(E58)-1),LEFT(E61,LEN(E61)-1)=LEFT(E57,LEN(E57)-1),LEFT(E61,1)=LEFT(E60,1)),TRUE,FALSE))</formula>
    </cfRule>
  </conditionalFormatting>
  <conditionalFormatting sqref="E63">
    <cfRule type="expression" dxfId="119" priority="55">
      <formula>IF(E63="",FALSE,IF(LEFT(E63,1)=LEFT(E62,1),TRUE,FALSE))</formula>
    </cfRule>
  </conditionalFormatting>
  <conditionalFormatting sqref="E64">
    <cfRule type="expression" dxfId="118" priority="54">
      <formula>IF(E64="",FALSE,IF(OR(LEFT(E64,1)=LEFT(E63,1),LEFT(E64,1)=LEFT(E62,1)),TRUE,FALSE))</formula>
    </cfRule>
  </conditionalFormatting>
  <conditionalFormatting sqref="E65">
    <cfRule type="expression" dxfId="117" priority="53">
      <formula>IF(E65="",FALSE,IF(OR(LEFT(E65,LEN(E65)-1)=LEFT(E64,LEN(E64)-1),LEFT(E65,LEN(E65)-1)=LEFT(E63,LEN(E63)-1),LEFT(E65,LEN(E65)-1)=LEFT(E62,LEN(E62)-1)),TRUE,FALSE))</formula>
    </cfRule>
  </conditionalFormatting>
  <conditionalFormatting sqref="E66">
    <cfRule type="expression" dxfId="116" priority="52">
      <formula>IF(E66="",FALSE,IF(OR(LEFT(E66,LEN(E66)-1)=LEFT(E65,LEN(E65)-1),LEFT(E66,LEN(E66)-1)=LEFT(E64,LEN(E64)-1),LEFT(E66,LEN(E66)-1)=LEFT(E63,LEN(E63)-1),LEFT(E66,LEN(E66)-1)=LEFT(E62,LEN(E62)-1),LEFT(E66,1)=LEFT(E65,1)),TRUE,FALSE))</formula>
    </cfRule>
  </conditionalFormatting>
  <conditionalFormatting sqref="E68">
    <cfRule type="expression" dxfId="115" priority="51">
      <formula>IF(E68="",FALSE,IF(LEFT(E68,1)=LEFT(E67,1),TRUE,FALSE))</formula>
    </cfRule>
  </conditionalFormatting>
  <conditionalFormatting sqref="E69">
    <cfRule type="expression" dxfId="114" priority="50">
      <formula>IF(E69="",FALSE,IF(OR(LEFT(E69,1)=LEFT(E68,1),LEFT(E69,1)=LEFT(E67,1)),TRUE,FALSE))</formula>
    </cfRule>
  </conditionalFormatting>
  <conditionalFormatting sqref="E70">
    <cfRule type="expression" dxfId="113" priority="49">
      <formula>IF(E70="",FALSE,IF(OR(LEFT(E70,LEN(E70)-1)=LEFT(E69,LEN(E69)-1),LEFT(E70,LEN(E70)-1)=LEFT(E68,LEN(E68)-1),LEFT(E70,LEN(E70)-1)=LEFT(E67,LEN(E67)-1)),TRUE,FALSE))</formula>
    </cfRule>
  </conditionalFormatting>
  <conditionalFormatting sqref="E71">
    <cfRule type="expression" dxfId="112" priority="48">
      <formula>IF(E71="",FALSE,IF(OR(LEFT(E71,LEN(E71)-1)=LEFT(E70,LEN(E70)-1),LEFT(E71,LEN(E71)-1)=LEFT(E69,LEN(E69)-1),LEFT(E71,LEN(E71)-1)=LEFT(E68,LEN(E68)-1),LEFT(E71,LEN(E71)-1)=LEFT(E67,LEN(E67)-1),LEFT(E71,1)=LEFT(E70,1)),TRUE,FALSE))</formula>
    </cfRule>
  </conditionalFormatting>
  <conditionalFormatting sqref="E73">
    <cfRule type="expression" dxfId="111" priority="47">
      <formula>IF(E73="",FALSE,IF(LEFT(E73,1)=LEFT(E72,1),TRUE,FALSE))</formula>
    </cfRule>
  </conditionalFormatting>
  <conditionalFormatting sqref="E74">
    <cfRule type="expression" dxfId="110" priority="46">
      <formula>IF(E74="",FALSE,IF(OR(LEFT(E74,1)=LEFT(E73,1),LEFT(E74,1)=LEFT(E72,1)),TRUE,FALSE))</formula>
    </cfRule>
  </conditionalFormatting>
  <conditionalFormatting sqref="E75">
    <cfRule type="expression" dxfId="109" priority="45">
      <formula>IF(E75="",FALSE,IF(OR(LEFT(E75,LEN(E75)-1)=LEFT(E74,LEN(E74)-1),LEFT(E75,LEN(E75)-1)=LEFT(E73,LEN(E73)-1),LEFT(E75,LEN(E75)-1)=LEFT(E72,LEN(E72)-1)),TRUE,FALSE))</formula>
    </cfRule>
  </conditionalFormatting>
  <conditionalFormatting sqref="E76">
    <cfRule type="expression" dxfId="108" priority="44">
      <formula>IF(E76="",FALSE,IF(OR(LEFT(E76,LEN(E76)-1)=LEFT(E75,LEN(E75)-1),LEFT(E76,LEN(E76)-1)=LEFT(E74,LEN(E74)-1),LEFT(E76,LEN(E76)-1)=LEFT(E73,LEN(E73)-1),LEFT(E76,LEN(E76)-1)=LEFT(E72,LEN(E72)-1),LEFT(E76,1)=LEFT(E75,1)),TRUE,FALSE))</formula>
    </cfRule>
  </conditionalFormatting>
  <conditionalFormatting sqref="E78">
    <cfRule type="expression" dxfId="107" priority="43">
      <formula>IF(E78="",FALSE,IF(LEFT(E78,1)=LEFT(E77,1),TRUE,FALSE))</formula>
    </cfRule>
  </conditionalFormatting>
  <conditionalFormatting sqref="E79">
    <cfRule type="expression" dxfId="106" priority="42">
      <formula>IF(E79="",FALSE,IF(OR(LEFT(E79,1)=LEFT(E78,1),LEFT(E79,1)=LEFT(E77,1)),TRUE,FALSE))</formula>
    </cfRule>
  </conditionalFormatting>
  <conditionalFormatting sqref="E80">
    <cfRule type="expression" dxfId="105" priority="41">
      <formula>IF(E80="",FALSE,IF(OR(LEFT(E80,LEN(E80)-1)=LEFT(E79,LEN(E79)-1),LEFT(E80,LEN(E80)-1)=LEFT(E78,LEN(E78)-1),LEFT(E80,LEN(E80)-1)=LEFT(E77,LEN(E77)-1)),TRUE,FALSE))</formula>
    </cfRule>
  </conditionalFormatting>
  <conditionalFormatting sqref="E81">
    <cfRule type="expression" dxfId="104" priority="40">
      <formula>IF(E81="",FALSE,IF(OR(LEFT(E81,LEN(E81)-1)=LEFT(E80,LEN(E80)-1),LEFT(E81,LEN(E81)-1)=LEFT(E79,LEN(E79)-1),LEFT(E81,LEN(E81)-1)=LEFT(E78,LEN(E78)-1),LEFT(E81,LEN(E81)-1)=LEFT(E77,LEN(E77)-1),LEFT(E81,1)=LEFT(E80,1)),TRUE,FALSE))</formula>
    </cfRule>
  </conditionalFormatting>
  <conditionalFormatting sqref="E83">
    <cfRule type="expression" dxfId="103" priority="39">
      <formula>IF(E83="",FALSE,IF(LEFT(E83,1)=LEFT(E82,1),TRUE,FALSE))</formula>
    </cfRule>
  </conditionalFormatting>
  <conditionalFormatting sqref="E84">
    <cfRule type="expression" dxfId="102" priority="38">
      <formula>IF(E84="",FALSE,IF(OR(LEFT(E84,1)=LEFT(E83,1),LEFT(E84,1)=LEFT(E82,1)),TRUE,FALSE))</formula>
    </cfRule>
  </conditionalFormatting>
  <conditionalFormatting sqref="E85">
    <cfRule type="expression" dxfId="101" priority="37">
      <formula>IF(E85="",FALSE,IF(OR(LEFT(E85,LEN(E85)-1)=LEFT(E84,LEN(E84)-1),LEFT(E85,LEN(E85)-1)=LEFT(E83,LEN(E83)-1),LEFT(E85,LEN(E85)-1)=LEFT(E82,LEN(E82)-1)),TRUE,FALSE))</formula>
    </cfRule>
  </conditionalFormatting>
  <conditionalFormatting sqref="E86">
    <cfRule type="expression" dxfId="100" priority="36">
      <formula>IF(E86="",FALSE,IF(OR(LEFT(E86,LEN(E86)-1)=LEFT(E85,LEN(E85)-1),LEFT(E86,LEN(E86)-1)=LEFT(E84,LEN(E84)-1),LEFT(E86,LEN(E86)-1)=LEFT(E83,LEN(E83)-1),LEFT(E86,LEN(E86)-1)=LEFT(E82,LEN(E82)-1),LEFT(E86,1)=LEFT(E85,1)),TRUE,FALSE))</formula>
    </cfRule>
  </conditionalFormatting>
  <conditionalFormatting sqref="E88">
    <cfRule type="expression" dxfId="99" priority="35">
      <formula>IF(E88="",FALSE,IF(LEFT(E88,1)=LEFT(E87,1),TRUE,FALSE))</formula>
    </cfRule>
  </conditionalFormatting>
  <conditionalFormatting sqref="E89">
    <cfRule type="expression" dxfId="98" priority="34">
      <formula>IF(E89="",FALSE,IF(OR(LEFT(E89,1)=LEFT(E88,1),LEFT(E89,1)=LEFT(E87,1)),TRUE,FALSE))</formula>
    </cfRule>
  </conditionalFormatting>
  <conditionalFormatting sqref="E90">
    <cfRule type="expression" dxfId="97" priority="33">
      <formula>IF(E90="",FALSE,IF(OR(LEFT(E90,LEN(E90)-1)=LEFT(E89,LEN(E89)-1),LEFT(E90,LEN(E90)-1)=LEFT(E88,LEN(E88)-1),LEFT(E90,LEN(E90)-1)=LEFT(E87,LEN(E87)-1)),TRUE,FALSE))</formula>
    </cfRule>
  </conditionalFormatting>
  <conditionalFormatting sqref="E91">
    <cfRule type="expression" dxfId="96" priority="32">
      <formula>IF(E91="",FALSE,IF(OR(LEFT(E91,LEN(E91)-1)=LEFT(E90,LEN(E90)-1),LEFT(E91,LEN(E91)-1)=LEFT(E89,LEN(E89)-1),LEFT(E91,LEN(E91)-1)=LEFT(E88,LEN(E88)-1),LEFT(E91,LEN(E91)-1)=LEFT(E87,LEN(E87)-1),LEFT(E91,1)=LEFT(E90,1)),TRUE,FALSE))</formula>
    </cfRule>
  </conditionalFormatting>
  <conditionalFormatting sqref="E93">
    <cfRule type="expression" dxfId="95" priority="31">
      <formula>IF(E93="",FALSE,IF(LEFT(E93,1)=LEFT(E92,1),TRUE,FALSE))</formula>
    </cfRule>
  </conditionalFormatting>
  <conditionalFormatting sqref="E94">
    <cfRule type="expression" dxfId="94" priority="30">
      <formula>IF(E94="",FALSE,IF(OR(LEFT(E94,1)=LEFT(E93,1),LEFT(E94,1)=LEFT(E92,1)),TRUE,FALSE))</formula>
    </cfRule>
  </conditionalFormatting>
  <conditionalFormatting sqref="E95">
    <cfRule type="expression" dxfId="93" priority="29">
      <formula>IF(E95="",FALSE,IF(OR(LEFT(E95,LEN(E95)-1)=LEFT(E94,LEN(E94)-1),LEFT(E95,LEN(E95)-1)=LEFT(E93,LEN(E93)-1),LEFT(E95,LEN(E95)-1)=LEFT(E92,LEN(E92)-1)),TRUE,FALSE))</formula>
    </cfRule>
  </conditionalFormatting>
  <conditionalFormatting sqref="E96">
    <cfRule type="expression" dxfId="92" priority="28">
      <formula>IF(E96="",FALSE,IF(OR(LEFT(E96,LEN(E96)-1)=LEFT(E95,LEN(E95)-1),LEFT(E96,LEN(E96)-1)=LEFT(E94,LEN(E94)-1),LEFT(E96,LEN(E96)-1)=LEFT(E93,LEN(E93)-1),LEFT(E96,LEN(E96)-1)=LEFT(E92,LEN(E92)-1),LEFT(E96,1)=LEFT(E95,1)),TRUE,FALSE))</formula>
    </cfRule>
  </conditionalFormatting>
  <conditionalFormatting sqref="E98">
    <cfRule type="expression" dxfId="91" priority="27">
      <formula>IF(E98="",FALSE,IF(LEFT(E98,1)=LEFT(E97,1),TRUE,FALSE))</formula>
    </cfRule>
  </conditionalFormatting>
  <conditionalFormatting sqref="E99">
    <cfRule type="expression" dxfId="90" priority="26">
      <formula>IF(E99="",FALSE,IF(OR(LEFT(E99,1)=LEFT(E98,1),LEFT(E99,1)=LEFT(E97,1)),TRUE,FALSE))</formula>
    </cfRule>
  </conditionalFormatting>
  <conditionalFormatting sqref="E100">
    <cfRule type="expression" dxfId="89" priority="25">
      <formula>IF(E100="",FALSE,IF(OR(LEFT(E100,LEN(E100)-1)=LEFT(E99,LEN(E99)-1),LEFT(E100,LEN(E100)-1)=LEFT(E98,LEN(E98)-1),LEFT(E100,LEN(E100)-1)=LEFT(E97,LEN(E97)-1)),TRUE,FALSE))</formula>
    </cfRule>
  </conditionalFormatting>
  <conditionalFormatting sqref="E101">
    <cfRule type="expression" dxfId="88" priority="24">
      <formula>IF(E101="",FALSE,IF(OR(LEFT(E101,LEN(E101)-1)=LEFT(E100,LEN(E100)-1),LEFT(E101,LEN(E101)-1)=LEFT(E99,LEN(E99)-1),LEFT(E101,LEN(E101)-1)=LEFT(E98,LEN(E98)-1),LEFT(E101,LEN(E101)-1)=LEFT(E97,LEN(E97)-1),LEFT(E101,1)=LEFT(E100,1)),TRUE,FALSE))</formula>
    </cfRule>
  </conditionalFormatting>
  <conditionalFormatting sqref="E103">
    <cfRule type="expression" dxfId="87" priority="23">
      <formula>IF(E103="",FALSE,IF(LEFT(E103,1)=LEFT(E102,1),TRUE,FALSE))</formula>
    </cfRule>
  </conditionalFormatting>
  <conditionalFormatting sqref="E104">
    <cfRule type="expression" dxfId="86" priority="22">
      <formula>IF(E104="",FALSE,IF(OR(LEFT(E104,1)=LEFT(E103,1),LEFT(E104,1)=LEFT(E102,1)),TRUE,FALSE))</formula>
    </cfRule>
  </conditionalFormatting>
  <conditionalFormatting sqref="E105">
    <cfRule type="expression" dxfId="85" priority="21">
      <formula>IF(E105="",FALSE,IF(OR(LEFT(E105,LEN(E105)-1)=LEFT(E104,LEN(E104)-1),LEFT(E105,LEN(E105)-1)=LEFT(E103,LEN(E103)-1),LEFT(E105,LEN(E105)-1)=LEFT(E102,LEN(E102)-1)),TRUE,FALSE))</formula>
    </cfRule>
  </conditionalFormatting>
  <conditionalFormatting sqref="E106">
    <cfRule type="expression" dxfId="84" priority="20">
      <formula>IF(E106="",FALSE,IF(OR(LEFT(E106,LEN(E106)-1)=LEFT(E105,LEN(E105)-1),LEFT(E106,LEN(E106)-1)=LEFT(E104,LEN(E104)-1),LEFT(E106,LEN(E106)-1)=LEFT(E103,LEN(E103)-1),LEFT(E106,LEN(E106)-1)=LEFT(E102,LEN(E102)-1),LEFT(E106,1)=LEFT(E105,1)),TRUE,FALSE))</formula>
    </cfRule>
  </conditionalFormatting>
  <conditionalFormatting sqref="E108">
    <cfRule type="expression" dxfId="83" priority="19">
      <formula>IF(E108="",FALSE,IF(LEFT(E108,1)=LEFT(E107,1),TRUE,FALSE))</formula>
    </cfRule>
  </conditionalFormatting>
  <conditionalFormatting sqref="E109">
    <cfRule type="expression" dxfId="82" priority="18">
      <formula>IF(E109="",FALSE,IF(OR(LEFT(E109,1)=LEFT(E108,1),LEFT(E109,1)=LEFT(E107,1)),TRUE,FALSE))</formula>
    </cfRule>
  </conditionalFormatting>
  <conditionalFormatting sqref="E110">
    <cfRule type="expression" dxfId="81" priority="17">
      <formula>IF(E110="",FALSE,IF(OR(LEFT(E110,LEN(E110)-1)=LEFT(E109,LEN(E109)-1),LEFT(E110,LEN(E110)-1)=LEFT(E108,LEN(E108)-1),LEFT(E110,LEN(E110)-1)=LEFT(E107,LEN(E107)-1)),TRUE,FALSE))</formula>
    </cfRule>
  </conditionalFormatting>
  <conditionalFormatting sqref="E111">
    <cfRule type="expression" dxfId="80" priority="16">
      <formula>IF(E111="",FALSE,IF(OR(LEFT(E111,LEN(E111)-1)=LEFT(E110,LEN(E110)-1),LEFT(E111,LEN(E111)-1)=LEFT(E109,LEN(E109)-1),LEFT(E111,LEN(E111)-1)=LEFT(E108,LEN(E108)-1),LEFT(E111,LEN(E111)-1)=LEFT(E107,LEN(E107)-1),LEFT(E111,1)=LEFT(E110,1)),TRUE,FALSE))</formula>
    </cfRule>
  </conditionalFormatting>
  <conditionalFormatting sqref="E113">
    <cfRule type="expression" dxfId="79" priority="15">
      <formula>IF(E113="",FALSE,IF(LEFT(E113,1)=LEFT(E112,1),TRUE,FALSE))</formula>
    </cfRule>
  </conditionalFormatting>
  <conditionalFormatting sqref="E114">
    <cfRule type="expression" dxfId="78" priority="14">
      <formula>IF(E114="",FALSE,IF(OR(LEFT(E114,1)=LEFT(E113,1),LEFT(E114,1)=LEFT(E112,1)),TRUE,FALSE))</formula>
    </cfRule>
  </conditionalFormatting>
  <conditionalFormatting sqref="E115">
    <cfRule type="expression" dxfId="77" priority="13">
      <formula>IF(E115="",FALSE,IF(OR(LEFT(E115,LEN(E115)-1)=LEFT(E114,LEN(E114)-1),LEFT(E115,LEN(E115)-1)=LEFT(E113,LEN(E113)-1),LEFT(E115,LEN(E115)-1)=LEFT(E112,LEN(E112)-1)),TRUE,FALSE))</formula>
    </cfRule>
  </conditionalFormatting>
  <conditionalFormatting sqref="E116">
    <cfRule type="expression" dxfId="76" priority="12">
      <formula>IF(E116="",FALSE,IF(OR(LEFT(E116,LEN(E116)-1)=LEFT(E115,LEN(E115)-1),LEFT(E116,LEN(E116)-1)=LEFT(E114,LEN(E114)-1),LEFT(E116,LEN(E116)-1)=LEFT(E113,LEN(E113)-1),LEFT(E116,LEN(E116)-1)=LEFT(E112,LEN(E112)-1),LEFT(E116,1)=LEFT(E115,1)),TRUE,FALSE))</formula>
    </cfRule>
  </conditionalFormatting>
  <conditionalFormatting sqref="E118">
    <cfRule type="expression" dxfId="75" priority="11">
      <formula>IF(E118="",FALSE,IF(LEFT(E118,1)=LEFT(E117,1),TRUE,FALSE))</formula>
    </cfRule>
  </conditionalFormatting>
  <conditionalFormatting sqref="E119">
    <cfRule type="expression" dxfId="74" priority="10">
      <formula>IF(E119="",FALSE,IF(OR(LEFT(E119,1)=LEFT(E118,1),LEFT(E119,1)=LEFT(E117,1)),TRUE,FALSE))</formula>
    </cfRule>
  </conditionalFormatting>
  <conditionalFormatting sqref="E120">
    <cfRule type="expression" dxfId="73" priority="9">
      <formula>IF(E120="",FALSE,IF(OR(LEFT(E120,LEN(E120)-1)=LEFT(E119,LEN(E119)-1),LEFT(E120,LEN(E120)-1)=LEFT(E118,LEN(E118)-1),LEFT(E120,LEN(E120)-1)=LEFT(E117,LEN(E117)-1)),TRUE,FALSE))</formula>
    </cfRule>
  </conditionalFormatting>
  <conditionalFormatting sqref="E121">
    <cfRule type="expression" dxfId="72" priority="8">
      <formula>IF(E121="",FALSE,IF(OR(LEFT(E121,LEN(E121)-1)=LEFT(E120,LEN(E120)-1),LEFT(E121,LEN(E121)-1)=LEFT(E119,LEN(E119)-1),LEFT(E121,LEN(E121)-1)=LEFT(E118,LEN(E118)-1),LEFT(E121,LEN(E121)-1)=LEFT(E117,LEN(E117)-1),LEFT(E121,1)=LEFT(E120,1)),TRUE,FALSE))</formula>
    </cfRule>
  </conditionalFormatting>
  <conditionalFormatting sqref="G2">
    <cfRule type="expression" dxfId="71" priority="166">
      <formula>IF(SUM(G2:G4)&gt;5.4,TRUE,FALSE)</formula>
    </cfRule>
  </conditionalFormatting>
  <conditionalFormatting sqref="G3">
    <cfRule type="expression" dxfId="70" priority="168">
      <formula>IF(SUM(G2:G4)&gt;5.4,TRUE,FALSE)</formula>
    </cfRule>
  </conditionalFormatting>
  <conditionalFormatting sqref="G4">
    <cfRule type="expression" dxfId="69" priority="167">
      <formula>IF(SUM(G2:G4)&gt;5.4,TRUE,FALSE)</formula>
    </cfRule>
  </conditionalFormatting>
  <conditionalFormatting sqref="G7">
    <cfRule type="expression" dxfId="68" priority="159">
      <formula>IF(SUM(G7:G9)&gt;5.4,TRUE,FALSE)</formula>
    </cfRule>
  </conditionalFormatting>
  <conditionalFormatting sqref="G8">
    <cfRule type="expression" dxfId="67" priority="161">
      <formula>IF(SUM(G7:G9)&gt;5.4,TRUE,FALSE)</formula>
    </cfRule>
  </conditionalFormatting>
  <conditionalFormatting sqref="G9">
    <cfRule type="expression" dxfId="66" priority="160">
      <formula>IF(SUM(G7:G9)&gt;5.4,TRUE,FALSE)</formula>
    </cfRule>
  </conditionalFormatting>
  <conditionalFormatting sqref="G12">
    <cfRule type="expression" dxfId="65" priority="156">
      <formula>IF(SUM(G12:G14)&gt;5.4,TRUE,FALSE)</formula>
    </cfRule>
  </conditionalFormatting>
  <conditionalFormatting sqref="G13">
    <cfRule type="expression" dxfId="64" priority="158">
      <formula>IF(SUM(G12:G14)&gt;5.4,TRUE,FALSE)</formula>
    </cfRule>
  </conditionalFormatting>
  <conditionalFormatting sqref="G14">
    <cfRule type="expression" dxfId="63" priority="157">
      <formula>IF(SUM(G12:G14)&gt;5.4,TRUE,FALSE)</formula>
    </cfRule>
  </conditionalFormatting>
  <conditionalFormatting sqref="G17">
    <cfRule type="expression" dxfId="62" priority="153">
      <formula>IF(SUM(G17:G19)&gt;5.4,TRUE,FALSE)</formula>
    </cfRule>
  </conditionalFormatting>
  <conditionalFormatting sqref="G18">
    <cfRule type="expression" dxfId="61" priority="155">
      <formula>IF(SUM(G17:G19)&gt;5.4,TRUE,FALSE)</formula>
    </cfRule>
  </conditionalFormatting>
  <conditionalFormatting sqref="G19">
    <cfRule type="expression" dxfId="60" priority="154">
      <formula>IF(SUM(G17:G19)&gt;5.4,TRUE,FALSE)</formula>
    </cfRule>
  </conditionalFormatting>
  <conditionalFormatting sqref="G22">
    <cfRule type="expression" dxfId="59" priority="150">
      <formula>IF(SUM(G22:G24)&gt;5.4,TRUE,FALSE)</formula>
    </cfRule>
  </conditionalFormatting>
  <conditionalFormatting sqref="G23">
    <cfRule type="expression" dxfId="58" priority="152">
      <formula>IF(SUM(G22:G24)&gt;5.4,TRUE,FALSE)</formula>
    </cfRule>
  </conditionalFormatting>
  <conditionalFormatting sqref="G24">
    <cfRule type="expression" dxfId="57" priority="151">
      <formula>IF(SUM(G22:G24)&gt;5.4,TRUE,FALSE)</formula>
    </cfRule>
  </conditionalFormatting>
  <conditionalFormatting sqref="G27">
    <cfRule type="expression" dxfId="56" priority="147">
      <formula>IF(SUM(G27:G29)&gt;5.4,TRUE,FALSE)</formula>
    </cfRule>
  </conditionalFormatting>
  <conditionalFormatting sqref="G28">
    <cfRule type="expression" dxfId="55" priority="149">
      <formula>IF(SUM(G27:G29)&gt;5.4,TRUE,FALSE)</formula>
    </cfRule>
  </conditionalFormatting>
  <conditionalFormatting sqref="G29">
    <cfRule type="expression" dxfId="54" priority="148">
      <formula>IF(SUM(G27:G29)&gt;5.4,TRUE,FALSE)</formula>
    </cfRule>
  </conditionalFormatting>
  <conditionalFormatting sqref="G32">
    <cfRule type="expression" dxfId="53" priority="144">
      <formula>IF(SUM(G32:G34)&gt;5.4,TRUE,FALSE)</formula>
    </cfRule>
  </conditionalFormatting>
  <conditionalFormatting sqref="G33">
    <cfRule type="expression" dxfId="52" priority="146">
      <formula>IF(SUM(G32:G34)&gt;5.4,TRUE,FALSE)</formula>
    </cfRule>
  </conditionalFormatting>
  <conditionalFormatting sqref="G34">
    <cfRule type="expression" dxfId="51" priority="145">
      <formula>IF(SUM(G32:G34)&gt;5.4,TRUE,FALSE)</formula>
    </cfRule>
  </conditionalFormatting>
  <conditionalFormatting sqref="G37">
    <cfRule type="expression" dxfId="50" priority="141">
      <formula>IF(SUM(G37:G39)&gt;5.4,TRUE,FALSE)</formula>
    </cfRule>
  </conditionalFormatting>
  <conditionalFormatting sqref="G38">
    <cfRule type="expression" dxfId="49" priority="143">
      <formula>IF(SUM(G37:G39)&gt;5.4,TRUE,FALSE)</formula>
    </cfRule>
  </conditionalFormatting>
  <conditionalFormatting sqref="G39">
    <cfRule type="expression" dxfId="48" priority="142">
      <formula>IF(SUM(G37:G39)&gt;5.4,TRUE,FALSE)</formula>
    </cfRule>
  </conditionalFormatting>
  <conditionalFormatting sqref="G42">
    <cfRule type="expression" dxfId="47" priority="138">
      <formula>IF(SUM(G42:G44)&gt;5.4,TRUE,FALSE)</formula>
    </cfRule>
  </conditionalFormatting>
  <conditionalFormatting sqref="G43">
    <cfRule type="expression" dxfId="46" priority="140">
      <formula>IF(SUM(G42:G44)&gt;5.4,TRUE,FALSE)</formula>
    </cfRule>
  </conditionalFormatting>
  <conditionalFormatting sqref="G44">
    <cfRule type="expression" dxfId="45" priority="139">
      <formula>IF(SUM(G42:G44)&gt;5.4,TRUE,FALSE)</formula>
    </cfRule>
  </conditionalFormatting>
  <conditionalFormatting sqref="G47">
    <cfRule type="expression" dxfId="44" priority="135">
      <formula>IF(SUM(G47:G49)&gt;5.4,TRUE,FALSE)</formula>
    </cfRule>
  </conditionalFormatting>
  <conditionalFormatting sqref="G48">
    <cfRule type="expression" dxfId="43" priority="137">
      <formula>IF(SUM(G47:G49)&gt;5.4,TRUE,FALSE)</formula>
    </cfRule>
  </conditionalFormatting>
  <conditionalFormatting sqref="G49">
    <cfRule type="expression" dxfId="42" priority="136">
      <formula>IF(SUM(G47:G49)&gt;5.4,TRUE,FALSE)</formula>
    </cfRule>
  </conditionalFormatting>
  <conditionalFormatting sqref="G52">
    <cfRule type="expression" dxfId="41" priority="132">
      <formula>IF(SUM(G52:G54)&gt;5.4,TRUE,FALSE)</formula>
    </cfRule>
  </conditionalFormatting>
  <conditionalFormatting sqref="G53">
    <cfRule type="expression" dxfId="40" priority="134">
      <formula>IF(SUM(G52:G54)&gt;5.4,TRUE,FALSE)</formula>
    </cfRule>
  </conditionalFormatting>
  <conditionalFormatting sqref="G54">
    <cfRule type="expression" dxfId="39" priority="133">
      <formula>IF(SUM(G52:G54)&gt;5.4,TRUE,FALSE)</formula>
    </cfRule>
  </conditionalFormatting>
  <conditionalFormatting sqref="G57">
    <cfRule type="expression" dxfId="38" priority="129">
      <formula>IF(SUM(G57:G59)&gt;5.4,TRUE,FALSE)</formula>
    </cfRule>
  </conditionalFormatting>
  <conditionalFormatting sqref="G58">
    <cfRule type="expression" dxfId="37" priority="131">
      <formula>IF(SUM(G57:G59)&gt;5.4,TRUE,FALSE)</formula>
    </cfRule>
  </conditionalFormatting>
  <conditionalFormatting sqref="G59">
    <cfRule type="expression" dxfId="36" priority="130">
      <formula>IF(SUM(G57:G59)&gt;5.4,TRUE,FALSE)</formula>
    </cfRule>
  </conditionalFormatting>
  <conditionalFormatting sqref="G62">
    <cfRule type="expression" dxfId="35" priority="126">
      <formula>IF(SUM(G62:G64)&gt;5.4,TRUE,FALSE)</formula>
    </cfRule>
  </conditionalFormatting>
  <conditionalFormatting sqref="G63">
    <cfRule type="expression" dxfId="34" priority="128">
      <formula>IF(SUM(G62:G64)&gt;5.4,TRUE,FALSE)</formula>
    </cfRule>
  </conditionalFormatting>
  <conditionalFormatting sqref="G64">
    <cfRule type="expression" dxfId="33" priority="127">
      <formula>IF(SUM(G62:G64)&gt;5.4,TRUE,FALSE)</formula>
    </cfRule>
  </conditionalFormatting>
  <conditionalFormatting sqref="G67">
    <cfRule type="expression" dxfId="32" priority="123">
      <formula>IF(SUM(G67:G69)&gt;5.4,TRUE,FALSE)</formula>
    </cfRule>
  </conditionalFormatting>
  <conditionalFormatting sqref="G68">
    <cfRule type="expression" dxfId="31" priority="125">
      <formula>IF(SUM(G67:G69)&gt;5.4,TRUE,FALSE)</formula>
    </cfRule>
  </conditionalFormatting>
  <conditionalFormatting sqref="G69">
    <cfRule type="expression" dxfId="30" priority="124">
      <formula>IF(SUM(G67:G69)&gt;5.4,TRUE,FALSE)</formula>
    </cfRule>
  </conditionalFormatting>
  <conditionalFormatting sqref="G72">
    <cfRule type="expression" dxfId="29" priority="120">
      <formula>IF(SUM(G72:G74)&gt;5.4,TRUE,FALSE)</formula>
    </cfRule>
  </conditionalFormatting>
  <conditionalFormatting sqref="G73">
    <cfRule type="expression" dxfId="28" priority="122">
      <formula>IF(SUM(G72:G74)&gt;5.4,TRUE,FALSE)</formula>
    </cfRule>
  </conditionalFormatting>
  <conditionalFormatting sqref="G74">
    <cfRule type="expression" dxfId="27" priority="121">
      <formula>IF(SUM(G72:G74)&gt;5.4,TRUE,FALSE)</formula>
    </cfRule>
  </conditionalFormatting>
  <conditionalFormatting sqref="G77">
    <cfRule type="expression" dxfId="26" priority="117">
      <formula>IF(SUM(G77:G79)&gt;5.4,TRUE,FALSE)</formula>
    </cfRule>
  </conditionalFormatting>
  <conditionalFormatting sqref="G78">
    <cfRule type="expression" dxfId="25" priority="119">
      <formula>IF(SUM(G77:G79)&gt;5.4,TRUE,FALSE)</formula>
    </cfRule>
  </conditionalFormatting>
  <conditionalFormatting sqref="G79">
    <cfRule type="expression" dxfId="24" priority="118">
      <formula>IF(SUM(G77:G79)&gt;5.4,TRUE,FALSE)</formula>
    </cfRule>
  </conditionalFormatting>
  <conditionalFormatting sqref="G82">
    <cfRule type="expression" dxfId="23" priority="114">
      <formula>IF(SUM(G82:G84)&gt;5.4,TRUE,FALSE)</formula>
    </cfRule>
  </conditionalFormatting>
  <conditionalFormatting sqref="G83">
    <cfRule type="expression" dxfId="22" priority="116">
      <formula>IF(SUM(G82:G84)&gt;5.4,TRUE,FALSE)</formula>
    </cfRule>
  </conditionalFormatting>
  <conditionalFormatting sqref="G84">
    <cfRule type="expression" dxfId="21" priority="115">
      <formula>IF(SUM(G82:G84)&gt;5.4,TRUE,FALSE)</formula>
    </cfRule>
  </conditionalFormatting>
  <conditionalFormatting sqref="G87">
    <cfRule type="expression" dxfId="20" priority="111">
      <formula>IF(SUM(G87:G89)&gt;5.4,TRUE,FALSE)</formula>
    </cfRule>
  </conditionalFormatting>
  <conditionalFormatting sqref="G88">
    <cfRule type="expression" dxfId="19" priority="113">
      <formula>IF(SUM(G87:G89)&gt;5.4,TRUE,FALSE)</formula>
    </cfRule>
  </conditionalFormatting>
  <conditionalFormatting sqref="G89">
    <cfRule type="expression" dxfId="18" priority="112">
      <formula>IF(SUM(G87:G89)&gt;5.4,TRUE,FALSE)</formula>
    </cfRule>
  </conditionalFormatting>
  <conditionalFormatting sqref="G92">
    <cfRule type="expression" dxfId="17" priority="108">
      <formula>IF(SUM(G92:G94)&gt;5.4,TRUE,FALSE)</formula>
    </cfRule>
  </conditionalFormatting>
  <conditionalFormatting sqref="G93">
    <cfRule type="expression" dxfId="16" priority="110">
      <formula>IF(SUM(G92:G94)&gt;5.4,TRUE,FALSE)</formula>
    </cfRule>
  </conditionalFormatting>
  <conditionalFormatting sqref="G94">
    <cfRule type="expression" dxfId="15" priority="109">
      <formula>IF(SUM(G92:G94)&gt;5.4,TRUE,FALSE)</formula>
    </cfRule>
  </conditionalFormatting>
  <conditionalFormatting sqref="G97">
    <cfRule type="expression" dxfId="14" priority="105">
      <formula>IF(SUM(G97:G99)&gt;5.4,TRUE,FALSE)</formula>
    </cfRule>
  </conditionalFormatting>
  <conditionalFormatting sqref="G98">
    <cfRule type="expression" dxfId="13" priority="107">
      <formula>IF(SUM(G97:G99)&gt;5.4,TRUE,FALSE)</formula>
    </cfRule>
  </conditionalFormatting>
  <conditionalFormatting sqref="G99">
    <cfRule type="expression" dxfId="12" priority="106">
      <formula>IF(SUM(G97:G99)&gt;5.4,TRUE,FALSE)</formula>
    </cfRule>
  </conditionalFormatting>
  <conditionalFormatting sqref="G102">
    <cfRule type="expression" dxfId="11" priority="102">
      <formula>IF(SUM(G102:G104)&gt;5.4,TRUE,FALSE)</formula>
    </cfRule>
  </conditionalFormatting>
  <conditionalFormatting sqref="G103">
    <cfRule type="expression" dxfId="10" priority="104">
      <formula>IF(SUM(G102:G104)&gt;5.4,TRUE,FALSE)</formula>
    </cfRule>
  </conditionalFormatting>
  <conditionalFormatting sqref="G104">
    <cfRule type="expression" dxfId="9" priority="103">
      <formula>IF(SUM(G102:G104)&gt;5.4,TRUE,FALSE)</formula>
    </cfRule>
  </conditionalFormatting>
  <conditionalFormatting sqref="G107">
    <cfRule type="expression" dxfId="8" priority="7">
      <formula>IF(SUM(G107:G109)&gt;5.4,TRUE,FALSE)</formula>
    </cfRule>
  </conditionalFormatting>
  <conditionalFormatting sqref="G108">
    <cfRule type="expression" dxfId="7" priority="101">
      <formula>IF(SUM(G107:G109)&gt;5.4,TRUE,FALSE)</formula>
    </cfRule>
  </conditionalFormatting>
  <conditionalFormatting sqref="G109">
    <cfRule type="expression" dxfId="6" priority="100">
      <formula>IF(SUM(G107:G109)&gt;5.4,TRUE,FALSE)</formula>
    </cfRule>
  </conditionalFormatting>
  <conditionalFormatting sqref="G112">
    <cfRule type="expression" dxfId="5" priority="4">
      <formula>IF(SUM(G112:G114)&gt;5.4,TRUE,FALSE)</formula>
    </cfRule>
  </conditionalFormatting>
  <conditionalFormatting sqref="G113">
    <cfRule type="expression" dxfId="4" priority="6">
      <formula>IF(SUM(G112:G114)&gt;5.4,TRUE,FALSE)</formula>
    </cfRule>
  </conditionalFormatting>
  <conditionalFormatting sqref="G114">
    <cfRule type="expression" dxfId="3" priority="5">
      <formula>IF(SUM(G112:G114)&gt;5.4,TRUE,FALSE)</formula>
    </cfRule>
  </conditionalFormatting>
  <conditionalFormatting sqref="G117">
    <cfRule type="expression" dxfId="2" priority="1">
      <formula>IF(SUM(G117:G119)&gt;5.4,TRUE,FALSE)</formula>
    </cfRule>
  </conditionalFormatting>
  <conditionalFormatting sqref="G118">
    <cfRule type="expression" dxfId="1" priority="3">
      <formula>IF(SUM(G117:G119)&gt;5.4,TRUE,FALSE)</formula>
    </cfRule>
  </conditionalFormatting>
  <conditionalFormatting sqref="G119">
    <cfRule type="expression" dxfId="0" priority="2">
      <formula>IF(SUM(G117:G119)&gt;5.4,TRUE,FALSE)</formula>
    </cfRule>
  </conditionalFormatting>
  <dataValidations count="2">
    <dataValidation type="custom" allowBlank="1" showInputMessage="1" showErrorMessage="1" error="Please enter the FIRST and LAST names of the diver" sqref="B2:B97" xr:uid="{46804924-DA2F-4BDA-949C-13343D794461}">
      <formula1>IF(FIND(" ",B2)&gt;1,TRUE,FALSE)</formula1>
    </dataValidation>
    <dataValidation type="custom" showErrorMessage="1" error="Please enter the diver's CLUB" sqref="E2 E7 E12 E17 E22 E27 E32 E37 E42 E47 E52 E57 E62 E67 E72 E77 E82 E87 E92 E97 E102 E107 E112 E117" xr:uid="{BAC018D1-3F68-4339-9F05-103F153DCC62}">
      <formula1>IF(C2&lt;&gt;"",TRUE,FALSE)</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DropDown="1" showErrorMessage="1" errorTitle="Invalid score" error="Oops!" xr:uid="{DC05553D-F554-42EC-BF74-D417DFFF0524}">
          <x14:formula1>
            <xm:f>DD!$H$1:$H$21</xm:f>
          </x14:formula1>
          <xm:sqref>H2:L121</xm:sqref>
        </x14:dataValidation>
        <x14:dataValidation type="list" showErrorMessage="1" errorTitle="Oops!" error="Please enter one of the pools in this competition" xr:uid="{7DE9093B-A257-4005-8F11-7E4ED2FF8B17}">
          <x14:formula1>
            <xm:f>DD!$E$1:$E$14</xm:f>
          </x14:formula1>
          <xm:sqref>C2:C121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DDBC4-0027-43DD-A782-EAAAD657F13E}">
  <dimension ref="A1:I104"/>
  <sheetViews>
    <sheetView zoomScale="136" workbookViewId="0">
      <selection activeCell="B37" sqref="B37"/>
    </sheetView>
  </sheetViews>
  <sheetFormatPr defaultColWidth="10.42578125" defaultRowHeight="17.25" customHeight="1" x14ac:dyDescent="0.25"/>
  <cols>
    <col min="2" max="2" width="40.140625" customWidth="1"/>
    <col min="3" max="3" width="10.42578125" style="27"/>
    <col min="5" max="7" width="10.42578125" hidden="1" customWidth="1"/>
    <col min="8" max="10" width="0" hidden="1" customWidth="1"/>
  </cols>
  <sheetData>
    <row r="1" spans="1:9" ht="17.25" customHeight="1" thickBot="1" x14ac:dyDescent="0.3">
      <c r="A1" s="1" t="s">
        <v>185</v>
      </c>
      <c r="B1" s="3" t="s">
        <v>186</v>
      </c>
      <c r="C1" s="25" t="s">
        <v>184</v>
      </c>
      <c r="E1" t="s">
        <v>227</v>
      </c>
      <c r="F1">
        <v>0</v>
      </c>
      <c r="G1">
        <v>16</v>
      </c>
      <c r="H1">
        <v>0</v>
      </c>
      <c r="I1" s="10" t="s">
        <v>243</v>
      </c>
    </row>
    <row r="2" spans="1:9" ht="17.25" customHeight="1" thickBot="1" x14ac:dyDescent="0.3">
      <c r="A2" s="2" t="s">
        <v>4</v>
      </c>
      <c r="B2" s="4" t="s">
        <v>187</v>
      </c>
      <c r="C2" s="26">
        <v>0.5</v>
      </c>
      <c r="E2" t="s">
        <v>228</v>
      </c>
      <c r="F2">
        <v>1</v>
      </c>
      <c r="G2">
        <v>16</v>
      </c>
      <c r="H2">
        <v>0.5</v>
      </c>
      <c r="I2" s="10" t="s">
        <v>242</v>
      </c>
    </row>
    <row r="3" spans="1:9" ht="17.25" customHeight="1" thickBot="1" x14ac:dyDescent="0.3">
      <c r="A3" s="2" t="s">
        <v>5</v>
      </c>
      <c r="B3" s="4" t="s">
        <v>0</v>
      </c>
      <c r="C3" s="26">
        <v>0.6</v>
      </c>
      <c r="E3" t="s">
        <v>229</v>
      </c>
      <c r="F3">
        <v>2</v>
      </c>
      <c r="G3">
        <v>14</v>
      </c>
      <c r="H3">
        <v>1</v>
      </c>
    </row>
    <row r="4" spans="1:9" ht="17.25" customHeight="1" thickBot="1" x14ac:dyDescent="0.3">
      <c r="A4" s="2" t="s">
        <v>6</v>
      </c>
      <c r="B4" s="4" t="s">
        <v>1</v>
      </c>
      <c r="C4" s="26">
        <v>0.6</v>
      </c>
      <c r="E4" t="s">
        <v>230</v>
      </c>
      <c r="F4">
        <v>3</v>
      </c>
      <c r="G4">
        <v>12</v>
      </c>
      <c r="H4">
        <v>1.5</v>
      </c>
    </row>
    <row r="5" spans="1:9" ht="17.25" customHeight="1" thickBot="1" x14ac:dyDescent="0.3">
      <c r="A5" s="2" t="s">
        <v>7</v>
      </c>
      <c r="B5" s="4" t="s">
        <v>188</v>
      </c>
      <c r="C5" s="26">
        <v>1.3</v>
      </c>
      <c r="E5" t="s">
        <v>231</v>
      </c>
      <c r="F5">
        <v>4</v>
      </c>
      <c r="G5">
        <v>11</v>
      </c>
      <c r="H5">
        <v>2</v>
      </c>
    </row>
    <row r="6" spans="1:9" ht="17.25" customHeight="1" thickBot="1" x14ac:dyDescent="0.3">
      <c r="A6" s="2" t="s">
        <v>8</v>
      </c>
      <c r="B6" s="4" t="s">
        <v>2</v>
      </c>
      <c r="C6" s="26">
        <v>1.3</v>
      </c>
      <c r="E6" t="s">
        <v>232</v>
      </c>
      <c r="F6">
        <v>5</v>
      </c>
      <c r="G6">
        <v>10</v>
      </c>
      <c r="H6">
        <v>2.5</v>
      </c>
    </row>
    <row r="7" spans="1:9" ht="17.25" customHeight="1" thickBot="1" x14ac:dyDescent="0.3">
      <c r="A7" s="2" t="s">
        <v>9</v>
      </c>
      <c r="B7" s="4" t="s">
        <v>3</v>
      </c>
      <c r="C7" s="26">
        <v>1.3</v>
      </c>
      <c r="E7" t="s">
        <v>233</v>
      </c>
      <c r="F7">
        <v>6</v>
      </c>
      <c r="G7">
        <v>9</v>
      </c>
      <c r="H7">
        <v>3</v>
      </c>
    </row>
    <row r="8" spans="1:9" ht="17.25" customHeight="1" thickBot="1" x14ac:dyDescent="0.3">
      <c r="A8" s="2" t="s">
        <v>10</v>
      </c>
      <c r="B8" s="4" t="s">
        <v>239</v>
      </c>
      <c r="C8" s="26">
        <v>1</v>
      </c>
      <c r="E8" t="s">
        <v>234</v>
      </c>
      <c r="F8">
        <v>7</v>
      </c>
      <c r="G8">
        <v>7</v>
      </c>
      <c r="H8">
        <v>3.5</v>
      </c>
    </row>
    <row r="9" spans="1:9" ht="17.25" customHeight="1" thickBot="1" x14ac:dyDescent="0.3">
      <c r="A9" s="2" t="s">
        <v>11</v>
      </c>
      <c r="B9" s="4" t="s">
        <v>189</v>
      </c>
      <c r="C9" s="26">
        <v>1.6</v>
      </c>
      <c r="E9" t="s">
        <v>235</v>
      </c>
      <c r="F9">
        <v>8</v>
      </c>
      <c r="G9">
        <v>5</v>
      </c>
      <c r="H9">
        <v>4</v>
      </c>
    </row>
    <row r="10" spans="1:9" ht="17.25" customHeight="1" thickBot="1" x14ac:dyDescent="0.3">
      <c r="A10" s="2" t="s">
        <v>12</v>
      </c>
      <c r="B10" s="4" t="s">
        <v>14</v>
      </c>
      <c r="C10" s="26">
        <v>1.5</v>
      </c>
      <c r="E10" t="s">
        <v>236</v>
      </c>
      <c r="F10">
        <v>9</v>
      </c>
      <c r="G10">
        <v>4</v>
      </c>
      <c r="H10">
        <v>4.5</v>
      </c>
    </row>
    <row r="11" spans="1:9" ht="17.25" customHeight="1" thickBot="1" x14ac:dyDescent="0.3">
      <c r="A11" s="2" t="s">
        <v>13</v>
      </c>
      <c r="B11" s="4" t="s">
        <v>15</v>
      </c>
      <c r="C11" s="26">
        <v>1.4</v>
      </c>
      <c r="E11" t="s">
        <v>226</v>
      </c>
      <c r="F11">
        <v>10</v>
      </c>
      <c r="G11">
        <v>3</v>
      </c>
      <c r="H11">
        <v>5</v>
      </c>
    </row>
    <row r="12" spans="1:9" ht="17.25" customHeight="1" thickBot="1" x14ac:dyDescent="0.3">
      <c r="A12" s="2" t="s">
        <v>16</v>
      </c>
      <c r="B12" s="4" t="s">
        <v>59</v>
      </c>
      <c r="C12" s="26">
        <v>1.7</v>
      </c>
      <c r="E12" t="s">
        <v>237</v>
      </c>
      <c r="F12">
        <v>11</v>
      </c>
      <c r="G12">
        <v>2</v>
      </c>
      <c r="H12">
        <v>5.5</v>
      </c>
    </row>
    <row r="13" spans="1:9" ht="17.25" customHeight="1" thickBot="1" x14ac:dyDescent="0.3">
      <c r="A13" s="2" t="s">
        <v>17</v>
      </c>
      <c r="B13" s="4" t="s">
        <v>60</v>
      </c>
      <c r="C13" s="26">
        <v>1.6</v>
      </c>
      <c r="E13" t="s">
        <v>238</v>
      </c>
      <c r="F13">
        <v>12</v>
      </c>
      <c r="G13">
        <v>1</v>
      </c>
      <c r="H13">
        <v>6</v>
      </c>
    </row>
    <row r="14" spans="1:9" ht="17.25" customHeight="1" thickBot="1" x14ac:dyDescent="0.3">
      <c r="A14" s="2" t="s">
        <v>18</v>
      </c>
      <c r="B14" s="4" t="s">
        <v>20</v>
      </c>
      <c r="C14" s="26">
        <v>2.2999999999999998</v>
      </c>
      <c r="E14" t="s">
        <v>245</v>
      </c>
      <c r="H14">
        <v>6.5</v>
      </c>
    </row>
    <row r="15" spans="1:9" ht="17.25" customHeight="1" thickBot="1" x14ac:dyDescent="0.3">
      <c r="A15" s="2" t="s">
        <v>19</v>
      </c>
      <c r="B15" s="4" t="s">
        <v>21</v>
      </c>
      <c r="C15" s="26">
        <v>2.2000000000000002</v>
      </c>
      <c r="H15">
        <v>7</v>
      </c>
    </row>
    <row r="16" spans="1:9" ht="17.25" customHeight="1" thickBot="1" x14ac:dyDescent="0.3">
      <c r="A16" s="2" t="s">
        <v>28</v>
      </c>
      <c r="B16" s="4" t="s">
        <v>26</v>
      </c>
      <c r="C16" s="26">
        <v>2.6</v>
      </c>
      <c r="H16">
        <v>7.5</v>
      </c>
    </row>
    <row r="17" spans="1:8" ht="17.25" customHeight="1" thickBot="1" x14ac:dyDescent="0.3">
      <c r="A17" s="2" t="s">
        <v>29</v>
      </c>
      <c r="B17" s="4" t="s">
        <v>27</v>
      </c>
      <c r="C17" s="26">
        <v>2.4</v>
      </c>
      <c r="H17">
        <v>8</v>
      </c>
    </row>
    <row r="18" spans="1:8" ht="17.25" customHeight="1" thickBot="1" x14ac:dyDescent="0.3">
      <c r="A18" s="2" t="s">
        <v>22</v>
      </c>
      <c r="B18" s="4" t="s">
        <v>23</v>
      </c>
      <c r="C18" s="26">
        <v>2.9</v>
      </c>
      <c r="H18">
        <v>8.5</v>
      </c>
    </row>
    <row r="19" spans="1:8" ht="17.25" customHeight="1" thickBot="1" x14ac:dyDescent="0.3">
      <c r="A19" s="2" t="s">
        <v>25</v>
      </c>
      <c r="B19" s="4" t="s">
        <v>24</v>
      </c>
      <c r="C19" s="26">
        <v>3</v>
      </c>
      <c r="H19">
        <v>9</v>
      </c>
    </row>
    <row r="20" spans="1:8" ht="17.25" customHeight="1" thickBot="1" x14ac:dyDescent="0.3">
      <c r="A20" s="2" t="s">
        <v>30</v>
      </c>
      <c r="B20" s="4" t="s">
        <v>190</v>
      </c>
      <c r="C20" s="26">
        <v>0.5</v>
      </c>
      <c r="H20">
        <v>9.5</v>
      </c>
    </row>
    <row r="21" spans="1:8" ht="17.25" customHeight="1" thickBot="1" x14ac:dyDescent="0.3">
      <c r="A21" s="2" t="s">
        <v>31</v>
      </c>
      <c r="B21" s="4" t="s">
        <v>33</v>
      </c>
      <c r="C21" s="26">
        <v>0.6</v>
      </c>
      <c r="H21">
        <v>10</v>
      </c>
    </row>
    <row r="22" spans="1:8" ht="17.25" customHeight="1" thickBot="1" x14ac:dyDescent="0.3">
      <c r="A22" s="2" t="s">
        <v>32</v>
      </c>
      <c r="B22" s="4" t="s">
        <v>34</v>
      </c>
      <c r="C22" s="26">
        <v>0.6</v>
      </c>
    </row>
    <row r="23" spans="1:8" ht="17.25" customHeight="1" thickBot="1" x14ac:dyDescent="0.3">
      <c r="A23" s="2" t="s">
        <v>35</v>
      </c>
      <c r="B23" s="4" t="s">
        <v>191</v>
      </c>
      <c r="C23" s="26">
        <v>1.4</v>
      </c>
    </row>
    <row r="24" spans="1:8" ht="17.25" customHeight="1" thickBot="1" x14ac:dyDescent="0.3">
      <c r="A24" s="2" t="s">
        <v>36</v>
      </c>
      <c r="B24" s="4" t="s">
        <v>39</v>
      </c>
      <c r="C24" s="26">
        <v>1.6</v>
      </c>
    </row>
    <row r="25" spans="1:8" ht="17.25" customHeight="1" thickBot="1" x14ac:dyDescent="0.3">
      <c r="A25" s="2" t="s">
        <v>37</v>
      </c>
      <c r="B25" s="4" t="s">
        <v>40</v>
      </c>
      <c r="C25" s="26">
        <v>1.6</v>
      </c>
    </row>
    <row r="26" spans="1:8" ht="17.25" customHeight="1" thickBot="1" x14ac:dyDescent="0.3">
      <c r="A26" s="2" t="s">
        <v>38</v>
      </c>
      <c r="B26" s="4" t="s">
        <v>240</v>
      </c>
      <c r="C26" s="26">
        <v>1</v>
      </c>
    </row>
    <row r="27" spans="1:8" ht="17.25" customHeight="1" thickBot="1" x14ac:dyDescent="0.3">
      <c r="A27" s="2" t="s">
        <v>41</v>
      </c>
      <c r="B27" s="4" t="s">
        <v>192</v>
      </c>
      <c r="C27" s="26">
        <v>1.7</v>
      </c>
    </row>
    <row r="28" spans="1:8" ht="17.25" customHeight="1" thickBot="1" x14ac:dyDescent="0.3">
      <c r="A28" s="2" t="s">
        <v>42</v>
      </c>
      <c r="B28" s="4" t="s">
        <v>44</v>
      </c>
      <c r="C28" s="26">
        <v>1.6</v>
      </c>
    </row>
    <row r="29" spans="1:8" ht="17.25" customHeight="1" thickBot="1" x14ac:dyDescent="0.3">
      <c r="A29" s="2" t="s">
        <v>43</v>
      </c>
      <c r="B29" s="4" t="s">
        <v>45</v>
      </c>
      <c r="C29" s="26">
        <v>1.5</v>
      </c>
    </row>
    <row r="30" spans="1:8" ht="17.25" customHeight="1" thickBot="1" x14ac:dyDescent="0.3">
      <c r="A30" s="2" t="s">
        <v>48</v>
      </c>
      <c r="B30" s="4" t="s">
        <v>193</v>
      </c>
      <c r="C30" s="26">
        <v>2.5</v>
      </c>
    </row>
    <row r="31" spans="1:8" ht="17.25" customHeight="1" thickBot="1" x14ac:dyDescent="0.3">
      <c r="A31" s="2" t="s">
        <v>49</v>
      </c>
      <c r="B31" s="4" t="s">
        <v>46</v>
      </c>
      <c r="C31" s="26">
        <v>2.2999999999999998</v>
      </c>
    </row>
    <row r="32" spans="1:8" ht="17.25" customHeight="1" thickBot="1" x14ac:dyDescent="0.3">
      <c r="A32" s="2" t="s">
        <v>50</v>
      </c>
      <c r="B32" s="4" t="s">
        <v>47</v>
      </c>
      <c r="C32" s="26">
        <v>2</v>
      </c>
    </row>
    <row r="33" spans="1:3" ht="17.25" customHeight="1" thickBot="1" x14ac:dyDescent="0.3">
      <c r="A33" s="2" t="s">
        <v>53</v>
      </c>
      <c r="B33" s="4" t="s">
        <v>51</v>
      </c>
      <c r="C33" s="26">
        <v>2.5</v>
      </c>
    </row>
    <row r="34" spans="1:3" ht="17.25" customHeight="1" thickBot="1" x14ac:dyDescent="0.3">
      <c r="A34" s="2" t="s">
        <v>54</v>
      </c>
      <c r="B34" s="4" t="s">
        <v>52</v>
      </c>
      <c r="C34" s="26">
        <v>2.2000000000000002</v>
      </c>
    </row>
    <row r="35" spans="1:3" ht="17.25" customHeight="1" thickBot="1" x14ac:dyDescent="0.3">
      <c r="A35" s="2" t="s">
        <v>55</v>
      </c>
      <c r="B35" s="4" t="s">
        <v>57</v>
      </c>
      <c r="C35" s="26">
        <v>3.2</v>
      </c>
    </row>
    <row r="36" spans="1:3" ht="17.25" customHeight="1" thickBot="1" x14ac:dyDescent="0.3">
      <c r="A36" s="2" t="s">
        <v>56</v>
      </c>
      <c r="B36" s="4" t="s">
        <v>58</v>
      </c>
      <c r="C36" s="26">
        <v>3</v>
      </c>
    </row>
    <row r="37" spans="1:3" ht="17.25" customHeight="1" thickBot="1" x14ac:dyDescent="0.3">
      <c r="A37" s="2" t="s">
        <v>61</v>
      </c>
      <c r="B37" s="4" t="s">
        <v>194</v>
      </c>
      <c r="C37" s="26">
        <v>1.7</v>
      </c>
    </row>
    <row r="38" spans="1:3" ht="17.25" customHeight="1" thickBot="1" x14ac:dyDescent="0.3">
      <c r="A38" s="2" t="s">
        <v>62</v>
      </c>
      <c r="B38" s="4" t="s">
        <v>129</v>
      </c>
      <c r="C38" s="26">
        <v>1.7</v>
      </c>
    </row>
    <row r="39" spans="1:3" ht="17.25" customHeight="1" thickBot="1" x14ac:dyDescent="0.3">
      <c r="A39" s="2" t="s">
        <v>63</v>
      </c>
      <c r="B39" s="4" t="s">
        <v>130</v>
      </c>
      <c r="C39" s="26">
        <v>1.7</v>
      </c>
    </row>
    <row r="40" spans="1:3" ht="17.25" customHeight="1" thickBot="1" x14ac:dyDescent="0.3">
      <c r="A40" s="2" t="s">
        <v>64</v>
      </c>
      <c r="B40" s="4" t="s">
        <v>195</v>
      </c>
      <c r="C40" s="26">
        <v>1.8</v>
      </c>
    </row>
    <row r="41" spans="1:3" ht="17.25" customHeight="1" thickBot="1" x14ac:dyDescent="0.3">
      <c r="A41" s="2" t="s">
        <v>65</v>
      </c>
      <c r="B41" s="4" t="s">
        <v>131</v>
      </c>
      <c r="C41" s="26">
        <v>1.7</v>
      </c>
    </row>
    <row r="42" spans="1:3" ht="17.25" customHeight="1" thickBot="1" x14ac:dyDescent="0.3">
      <c r="A42" s="2" t="s">
        <v>66</v>
      </c>
      <c r="B42" s="4" t="s">
        <v>132</v>
      </c>
      <c r="C42" s="26">
        <v>1.6</v>
      </c>
    </row>
    <row r="43" spans="1:3" ht="17.25" customHeight="1" thickBot="1" x14ac:dyDescent="0.3">
      <c r="A43" s="2" t="s">
        <v>67</v>
      </c>
      <c r="B43" s="4" t="s">
        <v>196</v>
      </c>
      <c r="C43" s="26">
        <v>2.7</v>
      </c>
    </row>
    <row r="44" spans="1:3" ht="17.25" customHeight="1" thickBot="1" x14ac:dyDescent="0.3">
      <c r="A44" s="2" t="s">
        <v>68</v>
      </c>
      <c r="B44" s="4" t="s">
        <v>133</v>
      </c>
      <c r="C44" s="26">
        <v>2.4</v>
      </c>
    </row>
    <row r="45" spans="1:3" ht="17.25" customHeight="1" thickBot="1" x14ac:dyDescent="0.3">
      <c r="A45" s="2" t="s">
        <v>69</v>
      </c>
      <c r="B45" s="4" t="s">
        <v>134</v>
      </c>
      <c r="C45" s="26">
        <v>2.1</v>
      </c>
    </row>
    <row r="46" spans="1:3" ht="17.25" customHeight="1" thickBot="1" x14ac:dyDescent="0.3">
      <c r="A46" s="2" t="s">
        <v>70</v>
      </c>
      <c r="B46" s="4" t="s">
        <v>135</v>
      </c>
      <c r="C46" s="26">
        <v>2.6</v>
      </c>
    </row>
    <row r="47" spans="1:3" ht="17.25" customHeight="1" thickBot="1" x14ac:dyDescent="0.3">
      <c r="A47" s="2" t="s">
        <v>71</v>
      </c>
      <c r="B47" s="4" t="s">
        <v>136</v>
      </c>
      <c r="C47" s="26">
        <v>2.2999999999999998</v>
      </c>
    </row>
    <row r="48" spans="1:3" ht="17.25" customHeight="1" thickBot="1" x14ac:dyDescent="0.3">
      <c r="A48" s="2" t="s">
        <v>72</v>
      </c>
      <c r="B48" s="4" t="s">
        <v>137</v>
      </c>
      <c r="C48" s="26">
        <v>3.2</v>
      </c>
    </row>
    <row r="49" spans="1:3" ht="17.25" customHeight="1" thickBot="1" x14ac:dyDescent="0.3">
      <c r="A49" s="2" t="s">
        <v>73</v>
      </c>
      <c r="B49" s="4" t="s">
        <v>138</v>
      </c>
      <c r="C49" s="26">
        <v>3</v>
      </c>
    </row>
    <row r="50" spans="1:3" ht="17.25" customHeight="1" thickBot="1" x14ac:dyDescent="0.3">
      <c r="A50" s="2" t="s">
        <v>74</v>
      </c>
      <c r="B50" s="4" t="s">
        <v>197</v>
      </c>
      <c r="C50" s="26">
        <v>1.5</v>
      </c>
    </row>
    <row r="51" spans="1:3" ht="17.25" customHeight="1" thickBot="1" x14ac:dyDescent="0.3">
      <c r="A51" s="2" t="s">
        <v>75</v>
      </c>
      <c r="B51" s="4" t="s">
        <v>139</v>
      </c>
      <c r="C51" s="26">
        <v>1.5</v>
      </c>
    </row>
    <row r="52" spans="1:3" ht="17.25" customHeight="1" thickBot="1" x14ac:dyDescent="0.3">
      <c r="A52" s="2" t="s">
        <v>76</v>
      </c>
      <c r="B52" s="4" t="s">
        <v>140</v>
      </c>
      <c r="C52" s="26">
        <v>1.5</v>
      </c>
    </row>
    <row r="53" spans="1:3" ht="17.25" customHeight="1" thickBot="1" x14ac:dyDescent="0.3">
      <c r="A53" s="2" t="s">
        <v>77</v>
      </c>
      <c r="B53" s="4" t="s">
        <v>141</v>
      </c>
      <c r="C53" s="26">
        <v>1.7</v>
      </c>
    </row>
    <row r="54" spans="1:3" ht="17.25" customHeight="1" thickBot="1" x14ac:dyDescent="0.3">
      <c r="A54" s="2" t="s">
        <v>78</v>
      </c>
      <c r="B54" s="4" t="s">
        <v>142</v>
      </c>
      <c r="C54" s="26">
        <v>1.6</v>
      </c>
    </row>
    <row r="55" spans="1:3" ht="17.25" customHeight="1" thickBot="1" x14ac:dyDescent="0.3">
      <c r="A55" s="2" t="s">
        <v>79</v>
      </c>
      <c r="B55" s="4" t="s">
        <v>143</v>
      </c>
      <c r="C55" s="26">
        <v>2.4</v>
      </c>
    </row>
    <row r="56" spans="1:3" ht="17.25" customHeight="1" thickBot="1" x14ac:dyDescent="0.3">
      <c r="A56" s="2" t="s">
        <v>80</v>
      </c>
      <c r="B56" s="4" t="s">
        <v>144</v>
      </c>
      <c r="C56" s="26">
        <v>2.2000000000000002</v>
      </c>
    </row>
    <row r="57" spans="1:3" ht="17.25" customHeight="1" thickBot="1" x14ac:dyDescent="0.3">
      <c r="A57" s="2" t="s">
        <v>81</v>
      </c>
      <c r="B57" s="4" t="s">
        <v>145</v>
      </c>
      <c r="C57" s="26">
        <v>2.8</v>
      </c>
    </row>
    <row r="58" spans="1:3" ht="17.25" customHeight="1" thickBot="1" x14ac:dyDescent="0.3">
      <c r="A58" s="2" t="s">
        <v>82</v>
      </c>
      <c r="B58" s="4" t="s">
        <v>146</v>
      </c>
      <c r="C58" s="26">
        <v>3.4</v>
      </c>
    </row>
    <row r="59" spans="1:3" ht="17.25" customHeight="1" thickBot="1" x14ac:dyDescent="0.3">
      <c r="A59" s="2" t="s">
        <v>83</v>
      </c>
      <c r="B59" s="4" t="s">
        <v>147</v>
      </c>
      <c r="C59" s="26">
        <v>3.1</v>
      </c>
    </row>
    <row r="60" spans="1:3" ht="17.25" customHeight="1" thickBot="1" x14ac:dyDescent="0.3">
      <c r="A60" s="2" t="s">
        <v>84</v>
      </c>
      <c r="B60" s="4" t="s">
        <v>198</v>
      </c>
      <c r="C60" s="26">
        <v>1.4</v>
      </c>
    </row>
    <row r="61" spans="1:3" ht="17.25" customHeight="1" thickBot="1" x14ac:dyDescent="0.3">
      <c r="A61" s="2" t="s">
        <v>85</v>
      </c>
      <c r="B61" s="4" t="s">
        <v>148</v>
      </c>
      <c r="C61" s="26">
        <v>1.4</v>
      </c>
    </row>
    <row r="62" spans="1:3" ht="17.25" customHeight="1" thickBot="1" x14ac:dyDescent="0.3">
      <c r="A62" s="2" t="s">
        <v>86</v>
      </c>
      <c r="B62" s="4" t="s">
        <v>149</v>
      </c>
      <c r="C62" s="26">
        <v>1.4</v>
      </c>
    </row>
    <row r="63" spans="1:3" ht="17.25" customHeight="1" thickBot="1" x14ac:dyDescent="0.3">
      <c r="A63" s="2" t="s">
        <v>87</v>
      </c>
      <c r="B63" s="4" t="s">
        <v>199</v>
      </c>
      <c r="C63" s="26">
        <v>2</v>
      </c>
    </row>
    <row r="64" spans="1:3" ht="17.25" customHeight="1" thickBot="1" x14ac:dyDescent="0.3">
      <c r="A64" s="2" t="s">
        <v>88</v>
      </c>
      <c r="B64" s="4" t="s">
        <v>150</v>
      </c>
      <c r="C64" s="26">
        <v>1.9</v>
      </c>
    </row>
    <row r="65" spans="1:3" ht="17.25" customHeight="1" thickBot="1" x14ac:dyDescent="0.3">
      <c r="A65" s="2" t="s">
        <v>89</v>
      </c>
      <c r="B65" s="4" t="s">
        <v>200</v>
      </c>
      <c r="C65" s="26">
        <v>1.9</v>
      </c>
    </row>
    <row r="66" spans="1:3" ht="17.25" customHeight="1" thickBot="1" x14ac:dyDescent="0.3">
      <c r="A66" s="2" t="s">
        <v>90</v>
      </c>
      <c r="B66" s="4" t="s">
        <v>151</v>
      </c>
      <c r="C66" s="26">
        <v>1.8</v>
      </c>
    </row>
    <row r="67" spans="1:3" ht="17.25" customHeight="1" thickBot="1" x14ac:dyDescent="0.3">
      <c r="A67" s="2" t="s">
        <v>91</v>
      </c>
      <c r="B67" s="4" t="s">
        <v>152</v>
      </c>
      <c r="C67" s="26">
        <v>1.7</v>
      </c>
    </row>
    <row r="68" spans="1:3" ht="17.25" customHeight="1" thickBot="1" x14ac:dyDescent="0.3">
      <c r="A68" s="2" t="s">
        <v>92</v>
      </c>
      <c r="B68" s="4" t="s">
        <v>153</v>
      </c>
      <c r="C68" s="26">
        <v>1.9</v>
      </c>
    </row>
    <row r="69" spans="1:3" ht="17.25" customHeight="1" thickBot="1" x14ac:dyDescent="0.3">
      <c r="A69" s="2" t="s">
        <v>93</v>
      </c>
      <c r="B69" s="4" t="s">
        <v>154</v>
      </c>
      <c r="C69" s="26">
        <v>2.2999999999999998</v>
      </c>
    </row>
    <row r="70" spans="1:3" ht="17.25" customHeight="1" thickBot="1" x14ac:dyDescent="0.3">
      <c r="A70" s="2" t="s">
        <v>94</v>
      </c>
      <c r="B70" s="4" t="s">
        <v>155</v>
      </c>
      <c r="C70" s="26">
        <v>2.7</v>
      </c>
    </row>
    <row r="71" spans="1:3" ht="17.25" customHeight="1" thickBot="1" x14ac:dyDescent="0.3">
      <c r="A71" s="2" t="s">
        <v>95</v>
      </c>
      <c r="B71" s="4" t="s">
        <v>156</v>
      </c>
      <c r="C71" s="26">
        <v>2.1</v>
      </c>
    </row>
    <row r="72" spans="1:3" ht="17.25" customHeight="1" thickBot="1" x14ac:dyDescent="0.3">
      <c r="A72" s="2" t="s">
        <v>96</v>
      </c>
      <c r="B72" s="4" t="s">
        <v>183</v>
      </c>
      <c r="C72" s="26">
        <v>2</v>
      </c>
    </row>
    <row r="73" spans="1:3" ht="17.25" customHeight="1" thickBot="1" x14ac:dyDescent="0.3">
      <c r="A73" s="2" t="s">
        <v>97</v>
      </c>
      <c r="B73" s="4" t="s">
        <v>182</v>
      </c>
      <c r="C73" s="26">
        <v>2.2000000000000002</v>
      </c>
    </row>
    <row r="74" spans="1:3" ht="17.25" customHeight="1" thickBot="1" x14ac:dyDescent="0.3">
      <c r="A74" s="2" t="s">
        <v>98</v>
      </c>
      <c r="B74" s="4" t="s">
        <v>181</v>
      </c>
      <c r="C74" s="26">
        <v>2.6</v>
      </c>
    </row>
    <row r="75" spans="1:3" ht="17.25" customHeight="1" thickBot="1" x14ac:dyDescent="0.3">
      <c r="A75" s="2" t="s">
        <v>99</v>
      </c>
      <c r="B75" s="4" t="s">
        <v>180</v>
      </c>
      <c r="C75" s="26">
        <v>3</v>
      </c>
    </row>
    <row r="76" spans="1:3" ht="17.25" customHeight="1" thickBot="1" x14ac:dyDescent="0.3">
      <c r="A76" s="2" t="s">
        <v>100</v>
      </c>
      <c r="B76" s="4" t="s">
        <v>179</v>
      </c>
      <c r="C76" s="26">
        <v>3.2</v>
      </c>
    </row>
    <row r="77" spans="1:3" ht="17.25" customHeight="1" thickBot="1" x14ac:dyDescent="0.3">
      <c r="A77" s="2" t="s">
        <v>101</v>
      </c>
      <c r="B77" s="4" t="s">
        <v>178</v>
      </c>
      <c r="C77" s="26">
        <v>3</v>
      </c>
    </row>
    <row r="78" spans="1:3" ht="17.25" customHeight="1" thickBot="1" x14ac:dyDescent="0.3">
      <c r="A78" s="2" t="s">
        <v>102</v>
      </c>
      <c r="B78" s="4" t="s">
        <v>201</v>
      </c>
      <c r="C78" s="26">
        <v>1.4</v>
      </c>
    </row>
    <row r="79" spans="1:3" ht="17.25" customHeight="1" thickBot="1" x14ac:dyDescent="0.3">
      <c r="A79" s="2" t="s">
        <v>103</v>
      </c>
      <c r="B79" s="4" t="s">
        <v>202</v>
      </c>
      <c r="C79" s="26">
        <v>2</v>
      </c>
    </row>
    <row r="80" spans="1:3" ht="17.25" customHeight="1" thickBot="1" x14ac:dyDescent="0.3">
      <c r="A80" s="2" t="s">
        <v>104</v>
      </c>
      <c r="B80" s="4" t="s">
        <v>177</v>
      </c>
      <c r="C80" s="26">
        <v>1.7</v>
      </c>
    </row>
    <row r="81" spans="1:3" ht="17.25" customHeight="1" thickBot="1" x14ac:dyDescent="0.3">
      <c r="A81" s="2" t="s">
        <v>105</v>
      </c>
      <c r="B81" s="4" t="s">
        <v>157</v>
      </c>
      <c r="C81" s="26">
        <v>1.9</v>
      </c>
    </row>
    <row r="82" spans="1:3" ht="17.25" customHeight="1" thickBot="1" x14ac:dyDescent="0.3">
      <c r="A82" s="2" t="s">
        <v>106</v>
      </c>
      <c r="B82" s="4" t="s">
        <v>176</v>
      </c>
      <c r="C82" s="26">
        <v>2.2999999999999998</v>
      </c>
    </row>
    <row r="83" spans="1:3" ht="17.25" customHeight="1" thickBot="1" x14ac:dyDescent="0.3">
      <c r="A83" s="2" t="s">
        <v>107</v>
      </c>
      <c r="B83" s="4" t="s">
        <v>175</v>
      </c>
      <c r="C83" s="26">
        <v>2.7</v>
      </c>
    </row>
    <row r="84" spans="1:3" ht="17.25" customHeight="1" thickBot="1" x14ac:dyDescent="0.3">
      <c r="A84" s="2" t="s">
        <v>108</v>
      </c>
      <c r="B84" s="4" t="s">
        <v>174</v>
      </c>
      <c r="C84" s="26">
        <v>2.1</v>
      </c>
    </row>
    <row r="85" spans="1:3" ht="17.25" customHeight="1" thickBot="1" x14ac:dyDescent="0.3">
      <c r="A85" s="2" t="s">
        <v>109</v>
      </c>
      <c r="B85" s="4" t="s">
        <v>173</v>
      </c>
      <c r="C85" s="26">
        <v>2.5</v>
      </c>
    </row>
    <row r="86" spans="1:3" ht="17.25" customHeight="1" thickBot="1" x14ac:dyDescent="0.3">
      <c r="A86" s="2" t="s">
        <v>110</v>
      </c>
      <c r="B86" s="4" t="s">
        <v>172</v>
      </c>
      <c r="C86" s="26">
        <v>2.9</v>
      </c>
    </row>
    <row r="87" spans="1:3" ht="17.25" customHeight="1" thickBot="1" x14ac:dyDescent="0.3">
      <c r="A87" s="2" t="s">
        <v>111</v>
      </c>
      <c r="B87" s="4" t="s">
        <v>171</v>
      </c>
      <c r="C87" s="26">
        <v>2.6</v>
      </c>
    </row>
    <row r="88" spans="1:3" ht="17.25" customHeight="1" thickBot="1" x14ac:dyDescent="0.3">
      <c r="A88" s="2" t="s">
        <v>112</v>
      </c>
      <c r="B88" s="4" t="s">
        <v>203</v>
      </c>
      <c r="C88" s="26">
        <v>1.9</v>
      </c>
    </row>
    <row r="89" spans="1:3" ht="17.25" customHeight="1" thickBot="1" x14ac:dyDescent="0.3">
      <c r="A89" s="2" t="s">
        <v>113</v>
      </c>
      <c r="B89" s="4" t="s">
        <v>204</v>
      </c>
      <c r="C89" s="26">
        <v>2.1</v>
      </c>
    </row>
    <row r="90" spans="1:3" ht="17.25" customHeight="1" thickBot="1" x14ac:dyDescent="0.3">
      <c r="A90" s="2" t="s">
        <v>114</v>
      </c>
      <c r="B90" s="4" t="s">
        <v>158</v>
      </c>
      <c r="C90" s="26">
        <v>1.8</v>
      </c>
    </row>
    <row r="91" spans="1:3" ht="17.25" customHeight="1" thickBot="1" x14ac:dyDescent="0.3">
      <c r="A91" s="2" t="s">
        <v>115</v>
      </c>
      <c r="B91" s="4" t="s">
        <v>159</v>
      </c>
      <c r="C91" s="26">
        <v>2</v>
      </c>
    </row>
    <row r="92" spans="1:3" ht="17.25" customHeight="1" thickBot="1" x14ac:dyDescent="0.3">
      <c r="A92" s="2" t="s">
        <v>116</v>
      </c>
      <c r="B92" s="4" t="s">
        <v>160</v>
      </c>
      <c r="C92" s="26">
        <v>2.4</v>
      </c>
    </row>
    <row r="93" spans="1:3" ht="17.25" customHeight="1" thickBot="1" x14ac:dyDescent="0.3">
      <c r="A93" s="2" t="s">
        <v>117</v>
      </c>
      <c r="B93" s="4" t="s">
        <v>161</v>
      </c>
      <c r="C93" s="26">
        <v>2.8</v>
      </c>
    </row>
    <row r="94" spans="1:3" ht="17.25" customHeight="1" thickBot="1" x14ac:dyDescent="0.3">
      <c r="A94" s="2" t="s">
        <v>118</v>
      </c>
      <c r="B94" s="4" t="s">
        <v>162</v>
      </c>
      <c r="C94" s="26">
        <v>2.2000000000000002</v>
      </c>
    </row>
    <row r="95" spans="1:3" ht="17.25" customHeight="1" thickBot="1" x14ac:dyDescent="0.3">
      <c r="A95" s="2" t="s">
        <v>119</v>
      </c>
      <c r="B95" s="4" t="s">
        <v>163</v>
      </c>
      <c r="C95" s="26">
        <v>2.6</v>
      </c>
    </row>
    <row r="96" spans="1:3" ht="17.25" customHeight="1" thickBot="1" x14ac:dyDescent="0.3">
      <c r="A96" s="2" t="s">
        <v>120</v>
      </c>
      <c r="B96" s="4" t="s">
        <v>205</v>
      </c>
      <c r="C96" s="26">
        <v>2</v>
      </c>
    </row>
    <row r="97" spans="1:3" ht="17.25" customHeight="1" thickBot="1" x14ac:dyDescent="0.3">
      <c r="A97" s="2" t="s">
        <v>121</v>
      </c>
      <c r="B97" s="4" t="s">
        <v>164</v>
      </c>
      <c r="C97" s="26">
        <v>1.7</v>
      </c>
    </row>
    <row r="98" spans="1:3" ht="17.25" customHeight="1" thickBot="1" x14ac:dyDescent="0.3">
      <c r="A98" s="2" t="s">
        <v>122</v>
      </c>
      <c r="B98" s="4" t="s">
        <v>206</v>
      </c>
      <c r="C98" s="26">
        <v>2.2000000000000002</v>
      </c>
    </row>
    <row r="99" spans="1:3" ht="17.25" customHeight="1" thickBot="1" x14ac:dyDescent="0.3">
      <c r="A99" s="2" t="s">
        <v>123</v>
      </c>
      <c r="B99" s="4" t="s">
        <v>165</v>
      </c>
      <c r="C99" s="26">
        <v>1.9</v>
      </c>
    </row>
    <row r="100" spans="1:3" ht="17.25" customHeight="1" thickBot="1" x14ac:dyDescent="0.3">
      <c r="A100" s="2" t="s">
        <v>124</v>
      </c>
      <c r="B100" s="4" t="s">
        <v>169</v>
      </c>
      <c r="C100" s="26">
        <v>1.8</v>
      </c>
    </row>
    <row r="101" spans="1:3" ht="17.25" customHeight="1" thickBot="1" x14ac:dyDescent="0.3">
      <c r="A101" s="2" t="s">
        <v>125</v>
      </c>
      <c r="B101" s="4" t="s">
        <v>170</v>
      </c>
      <c r="C101" s="26">
        <v>1.7</v>
      </c>
    </row>
    <row r="102" spans="1:3" ht="17.25" customHeight="1" thickBot="1" x14ac:dyDescent="0.3">
      <c r="A102" s="2" t="s">
        <v>126</v>
      </c>
      <c r="B102" s="4" t="s">
        <v>166</v>
      </c>
      <c r="C102" s="26">
        <v>2.1</v>
      </c>
    </row>
    <row r="103" spans="1:3" ht="17.25" customHeight="1" thickBot="1" x14ac:dyDescent="0.3">
      <c r="A103" s="2" t="s">
        <v>127</v>
      </c>
      <c r="B103" s="4" t="s">
        <v>167</v>
      </c>
      <c r="C103" s="26">
        <v>2.7</v>
      </c>
    </row>
    <row r="104" spans="1:3" ht="17.25" customHeight="1" thickBot="1" x14ac:dyDescent="0.3">
      <c r="A104" s="2" t="s">
        <v>128</v>
      </c>
      <c r="B104" s="4" t="s">
        <v>168</v>
      </c>
      <c r="C104" s="26">
        <v>3.1</v>
      </c>
    </row>
  </sheetData>
  <sheetProtection algorithmName="SHA-512" hashValue="I7gGDMbjRLtQbmYmwgUeN6/mMS2FzJS+NmtU0il/c8ZKkBwUho7Ufl9Bg2YVI/X7AU6bANElLyc5CBkM9w8nsA==" saltValue="/dvxlRMuDJWPO/sJPHjyZQ=="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F0EAB-0D0C-4C71-B0C8-DA8FFC295F67}">
  <dimension ref="A1:AD164"/>
  <sheetViews>
    <sheetView zoomScaleNormal="100" workbookViewId="0">
      <pane ySplit="1" topLeftCell="A2" activePane="bottomLeft" state="frozen"/>
      <selection activeCell="D8" sqref="D8"/>
      <selection pane="bottomLeft" activeCell="F14" sqref="F14"/>
    </sheetView>
  </sheetViews>
  <sheetFormatPr defaultColWidth="9.140625" defaultRowHeight="15" x14ac:dyDescent="0.25"/>
  <cols>
    <col min="1" max="1" width="3.85546875" customWidth="1"/>
    <col min="2" max="2" width="24.7109375" customWidth="1"/>
    <col min="3" max="3" width="8.42578125" style="10" customWidth="1"/>
    <col min="4" max="4" width="8.7109375" style="10" customWidth="1"/>
    <col min="5" max="5" width="12.28515625" style="10" customWidth="1"/>
    <col min="6" max="6" width="31.85546875" customWidth="1"/>
    <col min="7" max="13" width="9.140625" style="10"/>
    <col min="16" max="16" width="7.7109375" hidden="1" customWidth="1"/>
    <col min="17" max="17" width="9.42578125" hidden="1" customWidth="1"/>
    <col min="18" max="30" width="7.7109375" hidden="1" customWidth="1"/>
    <col min="31" max="37" width="7.7109375" customWidth="1"/>
  </cols>
  <sheetData>
    <row r="1" spans="1:22" s="7" customFormat="1" ht="26.25" customHeight="1" x14ac:dyDescent="0.25">
      <c r="A1" s="6" t="s">
        <v>220</v>
      </c>
      <c r="B1" s="6" t="s">
        <v>244</v>
      </c>
      <c r="C1" s="6" t="s">
        <v>215</v>
      </c>
      <c r="D1" s="6"/>
      <c r="E1" s="6" t="s">
        <v>185</v>
      </c>
      <c r="F1" s="6" t="s">
        <v>207</v>
      </c>
      <c r="G1" s="6" t="s">
        <v>184</v>
      </c>
      <c r="H1" s="6" t="s">
        <v>208</v>
      </c>
      <c r="I1" s="6" t="s">
        <v>209</v>
      </c>
      <c r="J1" s="6" t="s">
        <v>210</v>
      </c>
      <c r="K1" s="6" t="s">
        <v>211</v>
      </c>
      <c r="L1" s="6" t="s">
        <v>212</v>
      </c>
      <c r="M1" s="6" t="s">
        <v>213</v>
      </c>
      <c r="N1" s="6" t="s">
        <v>214</v>
      </c>
      <c r="O1" s="6" t="s">
        <v>216</v>
      </c>
      <c r="U1" s="22"/>
      <c r="V1" s="22"/>
    </row>
    <row r="2" spans="1:22" x14ac:dyDescent="0.25">
      <c r="A2" s="97">
        <v>1</v>
      </c>
      <c r="B2" s="98"/>
      <c r="C2" s="99"/>
      <c r="D2" s="10">
        <v>1</v>
      </c>
      <c r="E2" s="5"/>
      <c r="F2" t="str">
        <f>IF($E2="","",IF(ISNA(VLOOKUP($E2,DD!$A$2:$C$150,2,0)),"NO SUCH DIVE",VLOOKUP($E2,DD!$A$2:$C$150,2,0)))</f>
        <v/>
      </c>
      <c r="G2" s="10" t="str">
        <f>IF($E2="","",IF(ISNA(VLOOKUP($E2,DD!$A$2:$C$150,3,0)),"",VLOOKUP($E2,DD!$A$2:$C$150,3,0)))</f>
        <v/>
      </c>
      <c r="H2" s="8"/>
      <c r="I2" s="8"/>
      <c r="J2" s="8"/>
      <c r="K2" s="8"/>
      <c r="L2" s="8"/>
      <c r="M2" s="5"/>
      <c r="N2" s="78">
        <f>IF(G2="",0,IF(COUNT(H2:L2)=3,IF(M2&lt;&gt;"",(SUM(H2:J2)-6)*G2,SUM(H2:J2)*G2),IF(M2&lt;&gt;"",(SUM(H2:L2)-MAX(H2:L2)-MIN(H2:L2)-6)*G2,(SUM(H2:L2)-MAX(H2:L2)-MIN(H2:L2))*G2)))</f>
        <v>0</v>
      </c>
      <c r="O2" s="78">
        <f>IF(N2="","",N2)</f>
        <v>0</v>
      </c>
      <c r="Q2" s="35"/>
      <c r="R2" s="35"/>
      <c r="S2" s="35"/>
    </row>
    <row r="3" spans="1:22" ht="15.75" thickBot="1" x14ac:dyDescent="0.3">
      <c r="A3" s="97"/>
      <c r="B3" s="98"/>
      <c r="C3" s="99"/>
      <c r="D3" s="10">
        <v>2</v>
      </c>
      <c r="E3" s="5"/>
      <c r="F3" t="str">
        <f>IF($E3="","",IF(ISNA(VLOOKUP($E3,DD!$A$2:$C$150,2,0)),"NO SUCH DIVE",VLOOKUP($E3,DD!$A$2:$C$150,2,0)))</f>
        <v/>
      </c>
      <c r="G3" s="10" t="str">
        <f>IF($E3="","",IF(ISNA(VLOOKUP($E3,DD!$A$2:$C$150,3,0)),"",VLOOKUP($E3,DD!$A$2:$C$150,3,0)))</f>
        <v/>
      </c>
      <c r="H3" s="8"/>
      <c r="I3" s="8"/>
      <c r="J3" s="8"/>
      <c r="K3" s="8"/>
      <c r="L3" s="8"/>
      <c r="M3" s="5"/>
      <c r="N3" s="78">
        <f t="shared" ref="N3:N66" si="0">IF(G3="",0,IF(COUNT(H3:L3)=3,IF(M3&lt;&gt;"",(SUM(H3:J3)-6)*G3,SUM(H3:J3)*G3),IF(M3&lt;&gt;"",(SUM(H3:L3)-MAX(H3:L3)-MIN(H3:L3)-6)*G3,(SUM(H3:L3)-MAX(H3:L3)-MIN(H3:L3))*G3)))</f>
        <v>0</v>
      </c>
      <c r="O3" s="78">
        <f>IF(N3="",O2,N3+O2)</f>
        <v>0</v>
      </c>
      <c r="Q3" s="35"/>
      <c r="R3" s="35"/>
      <c r="S3" s="35"/>
    </row>
    <row r="4" spans="1:22" ht="15.75" thickBot="1" x14ac:dyDescent="0.3">
      <c r="A4" s="97"/>
      <c r="B4" s="98"/>
      <c r="C4" s="99"/>
      <c r="D4" s="10">
        <v>3</v>
      </c>
      <c r="E4" s="5"/>
      <c r="F4" t="str">
        <f>IF($E4="","",IF(ISNA(VLOOKUP($E4,DD!$A$2:$C$150,2,0)),"NO SUCH DIVE",VLOOKUP($E4,DD!$A$2:$C$150,2,0)))</f>
        <v/>
      </c>
      <c r="G4" s="10" t="str">
        <f>IF($E4="","",IF(ISNA(VLOOKUP($E4,DD!$A$2:$C$150,3,0)),"",VLOOKUP($E4,DD!$A$2:$C$150,3,0)))</f>
        <v/>
      </c>
      <c r="H4" s="8"/>
      <c r="I4" s="8"/>
      <c r="J4" s="8"/>
      <c r="K4" s="8"/>
      <c r="L4" s="8"/>
      <c r="M4" s="5"/>
      <c r="N4" s="78">
        <f t="shared" si="0"/>
        <v>0</v>
      </c>
      <c r="O4" s="79">
        <f>IF(N4="",O3,N4+O3)</f>
        <v>0</v>
      </c>
      <c r="Q4" s="35">
        <f>IF(O4&lt;&gt;"",O4+A2/10000,0)</f>
        <v>1E-4</v>
      </c>
      <c r="R4" s="35">
        <f>B2</f>
        <v>0</v>
      </c>
      <c r="S4" s="35">
        <f>C2</f>
        <v>0</v>
      </c>
    </row>
    <row r="5" spans="1:22" x14ac:dyDescent="0.25">
      <c r="A5" s="94">
        <v>2</v>
      </c>
      <c r="B5" s="95"/>
      <c r="C5" s="96"/>
      <c r="D5" s="18">
        <v>1</v>
      </c>
      <c r="E5" s="19"/>
      <c r="F5" s="20" t="str">
        <f>IF($E5="","",IF(ISNA(VLOOKUP($E5,DD!$A$2:$C$150,2,0)),"NO SUCH DIVE",VLOOKUP($E5,DD!$A$2:$C$150,2,0)))</f>
        <v/>
      </c>
      <c r="G5" s="18" t="str">
        <f>IF($E5="","",IF(ISNA(VLOOKUP($E5,DD!$A$2:$C$150,3,0)),"",VLOOKUP($E5,DD!$A$2:$C$150,3,0)))</f>
        <v/>
      </c>
      <c r="H5" s="21"/>
      <c r="I5" s="21"/>
      <c r="J5" s="21"/>
      <c r="K5" s="21"/>
      <c r="L5" s="21"/>
      <c r="M5" s="19"/>
      <c r="N5" s="80">
        <f t="shared" si="0"/>
        <v>0</v>
      </c>
      <c r="O5" s="80">
        <f>IF(N5="","",N5)</f>
        <v>0</v>
      </c>
      <c r="Q5" s="35"/>
      <c r="R5" s="35"/>
      <c r="S5" s="35"/>
    </row>
    <row r="6" spans="1:22" ht="15.75" thickBot="1" x14ac:dyDescent="0.3">
      <c r="A6" s="94"/>
      <c r="B6" s="95"/>
      <c r="C6" s="96"/>
      <c r="D6" s="18">
        <v>2</v>
      </c>
      <c r="E6" s="19"/>
      <c r="F6" s="20" t="str">
        <f>IF($E6="","",IF(ISNA(VLOOKUP($E6,DD!$A$2:$C$150,2,0)),"NO SUCH DIVE",VLOOKUP($E6,DD!$A$2:$C$150,2,0)))</f>
        <v/>
      </c>
      <c r="G6" s="18" t="str">
        <f>IF($E6="","",IF(ISNA(VLOOKUP($E6,DD!$A$2:$C$150,3,0)),"",VLOOKUP($E6,DD!$A$2:$C$150,3,0)))</f>
        <v/>
      </c>
      <c r="H6" s="21"/>
      <c r="I6" s="21"/>
      <c r="J6" s="21"/>
      <c r="K6" s="21"/>
      <c r="L6" s="21"/>
      <c r="M6" s="19"/>
      <c r="N6" s="80">
        <f t="shared" si="0"/>
        <v>0</v>
      </c>
      <c r="O6" s="80">
        <f>IF(N6="",O5,N6+O5)</f>
        <v>0</v>
      </c>
      <c r="Q6" s="35"/>
      <c r="R6" s="35"/>
      <c r="S6" s="35"/>
    </row>
    <row r="7" spans="1:22" ht="15.75" thickBot="1" x14ac:dyDescent="0.3">
      <c r="A7" s="94"/>
      <c r="B7" s="95"/>
      <c r="C7" s="96"/>
      <c r="D7" s="18">
        <v>3</v>
      </c>
      <c r="E7" s="19"/>
      <c r="F7" s="20" t="str">
        <f>IF($E7="","",IF(ISNA(VLOOKUP($E7,DD!$A$2:$C$150,2,0)),"NO SUCH DIVE",VLOOKUP($E7,DD!$A$2:$C$150,2,0)))</f>
        <v/>
      </c>
      <c r="G7" s="18" t="str">
        <f>IF($E7="","",IF(ISNA(VLOOKUP($E7,DD!$A$2:$C$150,3,0)),"",VLOOKUP($E7,DD!$A$2:$C$150,3,0)))</f>
        <v/>
      </c>
      <c r="H7" s="21"/>
      <c r="I7" s="21"/>
      <c r="J7" s="21"/>
      <c r="K7" s="21"/>
      <c r="L7" s="21"/>
      <c r="M7" s="19"/>
      <c r="N7" s="80">
        <f t="shared" si="0"/>
        <v>0</v>
      </c>
      <c r="O7" s="81">
        <f>IF(N7="",O6,N7+O6)</f>
        <v>0</v>
      </c>
      <c r="Q7" s="35">
        <f t="shared" ref="Q7" si="1">IF(O7&lt;&gt;"",O7+A5/10000,0)</f>
        <v>2.0000000000000001E-4</v>
      </c>
      <c r="R7" s="35">
        <f t="shared" ref="R7:S7" si="2">B5</f>
        <v>0</v>
      </c>
      <c r="S7" s="35">
        <f t="shared" si="2"/>
        <v>0</v>
      </c>
    </row>
    <row r="8" spans="1:22" x14ac:dyDescent="0.25">
      <c r="A8" s="97">
        <v>3</v>
      </c>
      <c r="B8" s="98"/>
      <c r="C8" s="99"/>
      <c r="D8" s="10">
        <v>1</v>
      </c>
      <c r="E8" s="5"/>
      <c r="F8" t="str">
        <f>IF($E8="","",IF(ISNA(VLOOKUP($E8,DD!$A$2:$C$150,2,0)),"NO SUCH DIVE",VLOOKUP($E8,DD!$A$2:$C$150,2,0)))</f>
        <v/>
      </c>
      <c r="G8" s="10" t="str">
        <f>IF($E8="","",IF(ISNA(VLOOKUP($E8,DD!$A$2:$C$150,3,0)),"",VLOOKUP($E8,DD!$A$2:$C$150,3,0)))</f>
        <v/>
      </c>
      <c r="H8" s="8"/>
      <c r="I8" s="8"/>
      <c r="J8" s="8"/>
      <c r="K8" s="8"/>
      <c r="L8" s="8"/>
      <c r="M8" s="5"/>
      <c r="N8" s="78">
        <f t="shared" si="0"/>
        <v>0</v>
      </c>
      <c r="O8" s="78">
        <f>IF(N8="","",N8)</f>
        <v>0</v>
      </c>
      <c r="Q8" s="35"/>
      <c r="R8" s="35"/>
      <c r="S8" s="35"/>
    </row>
    <row r="9" spans="1:22" ht="15.75" thickBot="1" x14ac:dyDescent="0.3">
      <c r="A9" s="97"/>
      <c r="B9" s="98"/>
      <c r="C9" s="99"/>
      <c r="D9" s="10">
        <v>2</v>
      </c>
      <c r="E9" s="5"/>
      <c r="F9" t="str">
        <f>IF($E9="","",IF(ISNA(VLOOKUP($E9,DD!$A$2:$C$150,2,0)),"NO SUCH DIVE",VLOOKUP($E9,DD!$A$2:$C$150,2,0)))</f>
        <v/>
      </c>
      <c r="G9" s="10" t="str">
        <f>IF($E9="","",IF(ISNA(VLOOKUP($E9,DD!$A$2:$C$150,3,0)),"",VLOOKUP($E9,DD!$A$2:$C$150,3,0)))</f>
        <v/>
      </c>
      <c r="H9" s="8"/>
      <c r="I9" s="8"/>
      <c r="J9" s="8"/>
      <c r="K9" s="8"/>
      <c r="L9" s="8"/>
      <c r="M9" s="5"/>
      <c r="N9" s="78">
        <f t="shared" si="0"/>
        <v>0</v>
      </c>
      <c r="O9" s="78">
        <f>IF(N9="",O8,N9+O8)</f>
        <v>0</v>
      </c>
      <c r="Q9" s="35"/>
      <c r="R9" s="35"/>
      <c r="S9" s="35"/>
    </row>
    <row r="10" spans="1:22" ht="15.75" thickBot="1" x14ac:dyDescent="0.3">
      <c r="A10" s="97"/>
      <c r="B10" s="98"/>
      <c r="C10" s="99"/>
      <c r="D10" s="10">
        <v>3</v>
      </c>
      <c r="E10" s="5"/>
      <c r="F10" t="str">
        <f>IF($E10="","",IF(ISNA(VLOOKUP($E10,DD!$A$2:$C$150,2,0)),"NO SUCH DIVE",VLOOKUP($E10,DD!$A$2:$C$150,2,0)))</f>
        <v/>
      </c>
      <c r="G10" s="10" t="str">
        <f>IF($E10="","",IF(ISNA(VLOOKUP($E10,DD!$A$2:$C$150,3,0)),"",VLOOKUP($E10,DD!$A$2:$C$150,3,0)))</f>
        <v/>
      </c>
      <c r="H10" s="8"/>
      <c r="I10" s="8"/>
      <c r="J10" s="8"/>
      <c r="K10" s="8"/>
      <c r="L10" s="8"/>
      <c r="M10" s="5"/>
      <c r="N10" s="78">
        <f t="shared" si="0"/>
        <v>0</v>
      </c>
      <c r="O10" s="79">
        <f>IF(N10="",O9,N10+O9)</f>
        <v>0</v>
      </c>
      <c r="Q10" s="35">
        <f t="shared" ref="Q10" si="3">IF(O10&lt;&gt;"",O10+A8/10000,0)</f>
        <v>2.9999999999999997E-4</v>
      </c>
      <c r="R10" s="35">
        <f t="shared" ref="R10:S10" si="4">B8</f>
        <v>0</v>
      </c>
      <c r="S10" s="35">
        <f t="shared" si="4"/>
        <v>0</v>
      </c>
    </row>
    <row r="11" spans="1:22" x14ac:dyDescent="0.25">
      <c r="A11" s="94">
        <v>4</v>
      </c>
      <c r="B11" s="95"/>
      <c r="C11" s="96"/>
      <c r="D11" s="18">
        <v>1</v>
      </c>
      <c r="E11" s="19"/>
      <c r="F11" s="20" t="str">
        <f>IF($E11="","",IF(ISNA(VLOOKUP($E11,DD!$A$2:$C$150,2,0)),"NO SUCH DIVE",VLOOKUP($E11,DD!$A$2:$C$150,2,0)))</f>
        <v/>
      </c>
      <c r="G11" s="18" t="str">
        <f>IF($E11="","",IF(ISNA(VLOOKUP($E11,DD!$A$2:$C$150,3,0)),"",VLOOKUP($E11,DD!$A$2:$C$150,3,0)))</f>
        <v/>
      </c>
      <c r="H11" s="21"/>
      <c r="I11" s="21"/>
      <c r="J11" s="21"/>
      <c r="K11" s="21"/>
      <c r="L11" s="21"/>
      <c r="M11" s="19"/>
      <c r="N11" s="80">
        <f t="shared" si="0"/>
        <v>0</v>
      </c>
      <c r="O11" s="80">
        <f>IF(N11="","",N11)</f>
        <v>0</v>
      </c>
      <c r="Q11" s="35"/>
      <c r="R11" s="35"/>
      <c r="S11" s="35"/>
    </row>
    <row r="12" spans="1:22" ht="15.75" thickBot="1" x14ac:dyDescent="0.3">
      <c r="A12" s="94"/>
      <c r="B12" s="95"/>
      <c r="C12" s="96"/>
      <c r="D12" s="18">
        <v>2</v>
      </c>
      <c r="E12" s="19"/>
      <c r="F12" s="20" t="str">
        <f>IF($E12="","",IF(ISNA(VLOOKUP($E12,DD!$A$2:$C$150,2,0)),"NO SUCH DIVE",VLOOKUP($E12,DD!$A$2:$C$150,2,0)))</f>
        <v/>
      </c>
      <c r="G12" s="18" t="str">
        <f>IF($E12="","",IF(ISNA(VLOOKUP($E12,DD!$A$2:$C$150,3,0)),"",VLOOKUP($E12,DD!$A$2:$C$150,3,0)))</f>
        <v/>
      </c>
      <c r="H12" s="21"/>
      <c r="I12" s="21"/>
      <c r="J12" s="21"/>
      <c r="K12" s="21"/>
      <c r="L12" s="21"/>
      <c r="M12" s="19"/>
      <c r="N12" s="80">
        <f t="shared" si="0"/>
        <v>0</v>
      </c>
      <c r="O12" s="80">
        <f>IF(N12="",O11,N12+O11)</f>
        <v>0</v>
      </c>
      <c r="Q12" s="35"/>
      <c r="R12" s="35"/>
      <c r="S12" s="35"/>
    </row>
    <row r="13" spans="1:22" ht="15.75" thickBot="1" x14ac:dyDescent="0.3">
      <c r="A13" s="94"/>
      <c r="B13" s="95"/>
      <c r="C13" s="96"/>
      <c r="D13" s="18">
        <v>3</v>
      </c>
      <c r="E13" s="19"/>
      <c r="F13" s="20" t="str">
        <f>IF($E13="","",IF(ISNA(VLOOKUP($E13,DD!$A$2:$C$150,2,0)),"NO SUCH DIVE",VLOOKUP($E13,DD!$A$2:$C$150,2,0)))</f>
        <v/>
      </c>
      <c r="G13" s="18" t="str">
        <f>IF($E13="","",IF(ISNA(VLOOKUP($E13,DD!$A$2:$C$150,3,0)),"",VLOOKUP($E13,DD!$A$2:$C$150,3,0)))</f>
        <v/>
      </c>
      <c r="H13" s="21"/>
      <c r="I13" s="21"/>
      <c r="J13" s="21"/>
      <c r="K13" s="21"/>
      <c r="L13" s="21"/>
      <c r="M13" s="19"/>
      <c r="N13" s="80">
        <f t="shared" si="0"/>
        <v>0</v>
      </c>
      <c r="O13" s="81">
        <f>IF(N13="",O12,N13+O12)</f>
        <v>0</v>
      </c>
      <c r="Q13" s="35">
        <f t="shared" ref="Q13" si="5">IF(O13&lt;&gt;"",O13+A11/10000,0)</f>
        <v>4.0000000000000002E-4</v>
      </c>
      <c r="R13" s="35">
        <f t="shared" ref="R13:S13" si="6">B11</f>
        <v>0</v>
      </c>
      <c r="S13" s="35">
        <f t="shared" si="6"/>
        <v>0</v>
      </c>
    </row>
    <row r="14" spans="1:22" x14ac:dyDescent="0.25">
      <c r="A14" s="97">
        <v>5</v>
      </c>
      <c r="B14" s="98"/>
      <c r="C14" s="99"/>
      <c r="D14" s="10">
        <v>1</v>
      </c>
      <c r="E14" s="5"/>
      <c r="F14" t="str">
        <f>IF($E14="","",IF(ISNA(VLOOKUP($E14,DD!$A$2:$C$150,2,0)),"NO SUCH DIVE",VLOOKUP($E14,DD!$A$2:$C$150,2,0)))</f>
        <v/>
      </c>
      <c r="G14" s="10" t="str">
        <f>IF($E14="","",IF(ISNA(VLOOKUP($E14,DD!$A$2:$C$150,3,0)),"",VLOOKUP($E14,DD!$A$2:$C$150,3,0)))</f>
        <v/>
      </c>
      <c r="H14" s="8"/>
      <c r="I14" s="8"/>
      <c r="J14" s="8"/>
      <c r="K14" s="8"/>
      <c r="L14" s="8"/>
      <c r="M14" s="5"/>
      <c r="N14" s="78">
        <f t="shared" si="0"/>
        <v>0</v>
      </c>
      <c r="O14" s="78">
        <f>IF(N14="","",N14)</f>
        <v>0</v>
      </c>
      <c r="Q14" s="35"/>
      <c r="R14" s="35"/>
      <c r="S14" s="35"/>
    </row>
    <row r="15" spans="1:22" ht="15.75" thickBot="1" x14ac:dyDescent="0.3">
      <c r="A15" s="97"/>
      <c r="B15" s="98"/>
      <c r="C15" s="99"/>
      <c r="D15" s="10">
        <v>2</v>
      </c>
      <c r="E15" s="5"/>
      <c r="F15" t="str">
        <f>IF($E15="","",IF(ISNA(VLOOKUP($E15,DD!$A$2:$C$150,2,0)),"NO SUCH DIVE",VLOOKUP($E15,DD!$A$2:$C$150,2,0)))</f>
        <v/>
      </c>
      <c r="G15" s="10" t="str">
        <f>IF($E15="","",IF(ISNA(VLOOKUP($E15,DD!$A$2:$C$150,3,0)),"",VLOOKUP($E15,DD!$A$2:$C$150,3,0)))</f>
        <v/>
      </c>
      <c r="H15" s="8"/>
      <c r="I15" s="8"/>
      <c r="J15" s="8"/>
      <c r="K15" s="8"/>
      <c r="L15" s="8"/>
      <c r="M15" s="5"/>
      <c r="N15" s="78">
        <f t="shared" si="0"/>
        <v>0</v>
      </c>
      <c r="O15" s="78">
        <f>IF(N15="",O14,N15+O14)</f>
        <v>0</v>
      </c>
      <c r="Q15" s="35"/>
      <c r="R15" s="35"/>
      <c r="S15" s="35"/>
    </row>
    <row r="16" spans="1:22" ht="15.75" thickBot="1" x14ac:dyDescent="0.3">
      <c r="A16" s="97"/>
      <c r="B16" s="98"/>
      <c r="C16" s="99"/>
      <c r="D16" s="10">
        <v>3</v>
      </c>
      <c r="E16" s="5"/>
      <c r="F16" t="str">
        <f>IF($E16="","",IF(ISNA(VLOOKUP($E16,DD!$A$2:$C$150,2,0)),"NO SUCH DIVE",VLOOKUP($E16,DD!$A$2:$C$150,2,0)))</f>
        <v/>
      </c>
      <c r="G16" s="10" t="str">
        <f>IF($E16="","",IF(ISNA(VLOOKUP($E16,DD!$A$2:$C$150,3,0)),"",VLOOKUP($E16,DD!$A$2:$C$150,3,0)))</f>
        <v/>
      </c>
      <c r="H16" s="8"/>
      <c r="I16" s="8"/>
      <c r="J16" s="8"/>
      <c r="K16" s="8"/>
      <c r="L16" s="8"/>
      <c r="M16" s="5"/>
      <c r="N16" s="78">
        <f t="shared" si="0"/>
        <v>0</v>
      </c>
      <c r="O16" s="79">
        <f>IF(N16="",O15,N16+O15)</f>
        <v>0</v>
      </c>
      <c r="Q16" s="35">
        <f t="shared" ref="Q16" si="7">IF(O16&lt;&gt;"",O16+A14/10000,0)</f>
        <v>5.0000000000000001E-4</v>
      </c>
      <c r="R16" s="35">
        <f t="shared" ref="R16:S16" si="8">B14</f>
        <v>0</v>
      </c>
      <c r="S16" s="35">
        <f t="shared" si="8"/>
        <v>0</v>
      </c>
    </row>
    <row r="17" spans="1:20" x14ac:dyDescent="0.25">
      <c r="A17" s="94">
        <v>6</v>
      </c>
      <c r="B17" s="95"/>
      <c r="C17" s="96"/>
      <c r="D17" s="18">
        <v>1</v>
      </c>
      <c r="E17" s="19"/>
      <c r="F17" s="20" t="str">
        <f>IF($E17="","",IF(ISNA(VLOOKUP($E17,DD!$A$2:$C$150,2,0)),"NO SUCH DIVE",VLOOKUP($E17,DD!$A$2:$C$150,2,0)))</f>
        <v/>
      </c>
      <c r="G17" s="18" t="str">
        <f>IF($E17="","",IF(ISNA(VLOOKUP($E17,DD!$A$2:$C$150,3,0)),"",VLOOKUP($E17,DD!$A$2:$C$150,3,0)))</f>
        <v/>
      </c>
      <c r="H17" s="21"/>
      <c r="I17" s="21"/>
      <c r="J17" s="21"/>
      <c r="K17" s="21"/>
      <c r="L17" s="21"/>
      <c r="M17" s="19"/>
      <c r="N17" s="80">
        <f t="shared" si="0"/>
        <v>0</v>
      </c>
      <c r="O17" s="80">
        <f>IF(N17="","",N17)</f>
        <v>0</v>
      </c>
      <c r="Q17" s="35"/>
      <c r="R17" s="35"/>
      <c r="S17" s="35"/>
    </row>
    <row r="18" spans="1:20" ht="15.75" thickBot="1" x14ac:dyDescent="0.3">
      <c r="A18" s="94"/>
      <c r="B18" s="95"/>
      <c r="C18" s="96"/>
      <c r="D18" s="18">
        <v>2</v>
      </c>
      <c r="E18" s="19"/>
      <c r="F18" s="20" t="str">
        <f>IF($E18="","",IF(ISNA(VLOOKUP($E18,DD!$A$2:$C$150,2,0)),"NO SUCH DIVE",VLOOKUP($E18,DD!$A$2:$C$150,2,0)))</f>
        <v/>
      </c>
      <c r="G18" s="18" t="str">
        <f>IF($E18="","",IF(ISNA(VLOOKUP($E18,DD!$A$2:$C$150,3,0)),"",VLOOKUP($E18,DD!$A$2:$C$150,3,0)))</f>
        <v/>
      </c>
      <c r="H18" s="21"/>
      <c r="I18" s="21"/>
      <c r="J18" s="21"/>
      <c r="K18" s="21"/>
      <c r="L18" s="21"/>
      <c r="M18" s="19"/>
      <c r="N18" s="80">
        <f t="shared" si="0"/>
        <v>0</v>
      </c>
      <c r="O18" s="80">
        <f>IF(N18="",O17,N18+O17)</f>
        <v>0</v>
      </c>
      <c r="Q18" s="35"/>
      <c r="R18" s="35"/>
      <c r="S18" s="35"/>
    </row>
    <row r="19" spans="1:20" ht="15.75" thickBot="1" x14ac:dyDescent="0.3">
      <c r="A19" s="94"/>
      <c r="B19" s="95"/>
      <c r="C19" s="96"/>
      <c r="D19" s="18">
        <v>3</v>
      </c>
      <c r="E19" s="19"/>
      <c r="F19" s="20" t="str">
        <f>IF($E19="","",IF(ISNA(VLOOKUP($E19,DD!$A$2:$C$150,2,0)),"NO SUCH DIVE",VLOOKUP($E19,DD!$A$2:$C$150,2,0)))</f>
        <v/>
      </c>
      <c r="G19" s="18" t="str">
        <f>IF($E19="","",IF(ISNA(VLOOKUP($E19,DD!$A$2:$C$150,3,0)),"",VLOOKUP($E19,DD!$A$2:$C$150,3,0)))</f>
        <v/>
      </c>
      <c r="H19" s="21"/>
      <c r="I19" s="21"/>
      <c r="J19" s="21"/>
      <c r="K19" s="21"/>
      <c r="L19" s="21"/>
      <c r="M19" s="19"/>
      <c r="N19" s="80">
        <f t="shared" si="0"/>
        <v>0</v>
      </c>
      <c r="O19" s="81">
        <f>IF(N19="",O18,N19+O18)</f>
        <v>0</v>
      </c>
      <c r="Q19" s="35">
        <f t="shared" ref="Q19" si="9">IF(O19&lt;&gt;"",O19+A17/10000,0)</f>
        <v>5.9999999999999995E-4</v>
      </c>
      <c r="R19" s="35">
        <f t="shared" ref="R19:S19" si="10">B17</f>
        <v>0</v>
      </c>
      <c r="S19" s="35">
        <f t="shared" si="10"/>
        <v>0</v>
      </c>
    </row>
    <row r="20" spans="1:20" x14ac:dyDescent="0.25">
      <c r="A20" s="97">
        <v>7</v>
      </c>
      <c r="B20" s="98"/>
      <c r="C20" s="99"/>
      <c r="D20" s="10">
        <v>1</v>
      </c>
      <c r="E20" s="5"/>
      <c r="F20" t="str">
        <f>IF($E20="","",IF(ISNA(VLOOKUP($E20,DD!$A$2:$C$150,2,0)),"NO SUCH DIVE",VLOOKUP($E20,DD!$A$2:$C$150,2,0)))</f>
        <v/>
      </c>
      <c r="G20" s="10" t="str">
        <f>IF($E20="","",IF(ISNA(VLOOKUP($E20,DD!$A$2:$C$150,3,0)),"",VLOOKUP($E20,DD!$A$2:$C$150,3,0)))</f>
        <v/>
      </c>
      <c r="H20" s="8"/>
      <c r="I20" s="8"/>
      <c r="J20" s="8"/>
      <c r="K20" s="8"/>
      <c r="L20" s="8"/>
      <c r="M20" s="5"/>
      <c r="N20" s="78">
        <f t="shared" si="0"/>
        <v>0</v>
      </c>
      <c r="O20" s="78">
        <f>IF(N20="","",N20)</f>
        <v>0</v>
      </c>
      <c r="Q20" s="35"/>
      <c r="R20" s="35"/>
      <c r="S20" s="35"/>
    </row>
    <row r="21" spans="1:20" ht="15.75" thickBot="1" x14ac:dyDescent="0.3">
      <c r="A21" s="97"/>
      <c r="B21" s="98"/>
      <c r="C21" s="99"/>
      <c r="D21" s="10">
        <v>2</v>
      </c>
      <c r="E21" s="5"/>
      <c r="F21" t="str">
        <f>IF($E21="","",IF(ISNA(VLOOKUP($E21,DD!$A$2:$C$150,2,0)),"NO SUCH DIVE",VLOOKUP($E21,DD!$A$2:$C$150,2,0)))</f>
        <v/>
      </c>
      <c r="G21" s="10" t="str">
        <f>IF($E21="","",IF(ISNA(VLOOKUP($E21,DD!$A$2:$C$150,3,0)),"",VLOOKUP($E21,DD!$A$2:$C$150,3,0)))</f>
        <v/>
      </c>
      <c r="H21" s="8"/>
      <c r="I21" s="8"/>
      <c r="J21" s="8"/>
      <c r="K21" s="8"/>
      <c r="L21" s="8"/>
      <c r="M21" s="5"/>
      <c r="N21" s="78">
        <f t="shared" si="0"/>
        <v>0</v>
      </c>
      <c r="O21" s="78">
        <f>IF(N21="",O20,N21+O20)</f>
        <v>0</v>
      </c>
      <c r="Q21" s="35"/>
      <c r="R21" s="35"/>
      <c r="S21" s="35"/>
    </row>
    <row r="22" spans="1:20" ht="15.75" thickBot="1" x14ac:dyDescent="0.3">
      <c r="A22" s="97"/>
      <c r="B22" s="98"/>
      <c r="C22" s="99"/>
      <c r="D22" s="10">
        <v>3</v>
      </c>
      <c r="E22" s="5"/>
      <c r="F22" t="str">
        <f>IF($E22="","",IF(ISNA(VLOOKUP($E22,DD!$A$2:$C$150,2,0)),"NO SUCH DIVE",VLOOKUP($E22,DD!$A$2:$C$150,2,0)))</f>
        <v/>
      </c>
      <c r="G22" s="10" t="str">
        <f>IF($E22="","",IF(ISNA(VLOOKUP($E22,DD!$A$2:$C$150,3,0)),"",VLOOKUP($E22,DD!$A$2:$C$150,3,0)))</f>
        <v/>
      </c>
      <c r="H22" s="8"/>
      <c r="I22" s="8"/>
      <c r="J22" s="8"/>
      <c r="K22" s="8"/>
      <c r="L22" s="8"/>
      <c r="M22" s="5"/>
      <c r="N22" s="78">
        <f t="shared" si="0"/>
        <v>0</v>
      </c>
      <c r="O22" s="79">
        <f>IF(N22="",O21,N22+O21)</f>
        <v>0</v>
      </c>
      <c r="Q22" s="35">
        <f t="shared" ref="Q22" si="11">IF(O22&lt;&gt;"",O22+A20/10000,0)</f>
        <v>6.9999999999999999E-4</v>
      </c>
      <c r="R22" s="35">
        <f t="shared" ref="R22:S22" si="12">B20</f>
        <v>0</v>
      </c>
      <c r="S22" s="35">
        <f t="shared" si="12"/>
        <v>0</v>
      </c>
    </row>
    <row r="23" spans="1:20" x14ac:dyDescent="0.25">
      <c r="A23" s="94">
        <v>8</v>
      </c>
      <c r="B23" s="95"/>
      <c r="C23" s="96"/>
      <c r="D23" s="18">
        <v>1</v>
      </c>
      <c r="E23" s="19"/>
      <c r="F23" s="20" t="str">
        <f>IF($E23="","",IF(ISNA(VLOOKUP($E23,DD!$A$2:$C$150,2,0)),"NO SUCH DIVE",VLOOKUP($E23,DD!$A$2:$C$150,2,0)))</f>
        <v/>
      </c>
      <c r="G23" s="18" t="str">
        <f>IF($E23="","",IF(ISNA(VLOOKUP($E23,DD!$A$2:$C$150,3,0)),"",VLOOKUP($E23,DD!$A$2:$C$150,3,0)))</f>
        <v/>
      </c>
      <c r="H23" s="21"/>
      <c r="I23" s="21"/>
      <c r="J23" s="21"/>
      <c r="K23" s="21"/>
      <c r="L23" s="21"/>
      <c r="M23" s="19"/>
      <c r="N23" s="80">
        <f t="shared" si="0"/>
        <v>0</v>
      </c>
      <c r="O23" s="80">
        <f>IF(N23="","",N23)</f>
        <v>0</v>
      </c>
      <c r="Q23" s="35"/>
      <c r="R23" s="35"/>
      <c r="S23" s="35"/>
    </row>
    <row r="24" spans="1:20" ht="15.75" thickBot="1" x14ac:dyDescent="0.3">
      <c r="A24" s="94"/>
      <c r="B24" s="95"/>
      <c r="C24" s="96"/>
      <c r="D24" s="18">
        <v>2</v>
      </c>
      <c r="E24" s="19"/>
      <c r="F24" s="20" t="str">
        <f>IF($E24="","",IF(ISNA(VLOOKUP($E24,DD!$A$2:$C$150,2,0)),"NO SUCH DIVE",VLOOKUP($E24,DD!$A$2:$C$150,2,0)))</f>
        <v/>
      </c>
      <c r="G24" s="18" t="str">
        <f>IF($E24="","",IF(ISNA(VLOOKUP($E24,DD!$A$2:$C$150,3,0)),"",VLOOKUP($E24,DD!$A$2:$C$150,3,0)))</f>
        <v/>
      </c>
      <c r="H24" s="21"/>
      <c r="I24" s="21"/>
      <c r="J24" s="21"/>
      <c r="K24" s="21"/>
      <c r="L24" s="21"/>
      <c r="M24" s="19"/>
      <c r="N24" s="80">
        <f t="shared" si="0"/>
        <v>0</v>
      </c>
      <c r="O24" s="80">
        <f>IF(N24="",O23,N24+O23)</f>
        <v>0</v>
      </c>
      <c r="Q24" s="35"/>
      <c r="R24" s="35"/>
      <c r="S24" s="35"/>
    </row>
    <row r="25" spans="1:20" ht="15.75" thickBot="1" x14ac:dyDescent="0.3">
      <c r="A25" s="94"/>
      <c r="B25" s="95"/>
      <c r="C25" s="96"/>
      <c r="D25" s="18">
        <v>3</v>
      </c>
      <c r="E25" s="19"/>
      <c r="F25" s="20" t="str">
        <f>IF($E25="","",IF(ISNA(VLOOKUP($E25,DD!$A$2:$C$150,2,0)),"NO SUCH DIVE",VLOOKUP($E25,DD!$A$2:$C$150,2,0)))</f>
        <v/>
      </c>
      <c r="G25" s="18" t="str">
        <f>IF($E25="","",IF(ISNA(VLOOKUP($E25,DD!$A$2:$C$150,3,0)),"",VLOOKUP($E25,DD!$A$2:$C$150,3,0)))</f>
        <v/>
      </c>
      <c r="H25" s="21"/>
      <c r="I25" s="21"/>
      <c r="J25" s="21"/>
      <c r="K25" s="21"/>
      <c r="L25" s="21"/>
      <c r="M25" s="19"/>
      <c r="N25" s="80">
        <f t="shared" si="0"/>
        <v>0</v>
      </c>
      <c r="O25" s="81">
        <f>IF(N25="",O24,N25+O24)</f>
        <v>0</v>
      </c>
      <c r="Q25" s="35">
        <f t="shared" ref="Q25" si="13">IF(O25&lt;&gt;"",O25+A23/10000,0)</f>
        <v>8.0000000000000004E-4</v>
      </c>
      <c r="R25" s="35">
        <f t="shared" ref="R25:S25" si="14">B23</f>
        <v>0</v>
      </c>
      <c r="S25" s="35">
        <f t="shared" si="14"/>
        <v>0</v>
      </c>
    </row>
    <row r="26" spans="1:20" x14ac:dyDescent="0.25">
      <c r="A26" s="97">
        <v>9</v>
      </c>
      <c r="B26" s="98"/>
      <c r="C26" s="99"/>
      <c r="D26" s="10">
        <v>1</v>
      </c>
      <c r="E26" s="5"/>
      <c r="F26" t="str">
        <f>IF($E26="","",IF(ISNA(VLOOKUP($E26,DD!$A$2:$C$150,2,0)),"NO SUCH DIVE",VLOOKUP($E26,DD!$A$2:$C$150,2,0)))</f>
        <v/>
      </c>
      <c r="G26" s="10" t="str">
        <f>IF($E26="","",IF(ISNA(VLOOKUP($E26,DD!$A$2:$C$150,3,0)),"",VLOOKUP($E26,DD!$A$2:$C$150,3,0)))</f>
        <v/>
      </c>
      <c r="H26" s="8"/>
      <c r="I26" s="8"/>
      <c r="J26" s="8"/>
      <c r="K26" s="8"/>
      <c r="L26" s="8"/>
      <c r="M26" s="5"/>
      <c r="N26" s="78">
        <f t="shared" si="0"/>
        <v>0</v>
      </c>
      <c r="O26" s="78">
        <f>IF(N26="","",N26)</f>
        <v>0</v>
      </c>
      <c r="Q26" s="35"/>
      <c r="R26" s="35"/>
      <c r="S26" s="35"/>
      <c r="T26" s="9"/>
    </row>
    <row r="27" spans="1:20" ht="15.75" thickBot="1" x14ac:dyDescent="0.3">
      <c r="A27" s="97"/>
      <c r="B27" s="98"/>
      <c r="C27" s="99"/>
      <c r="D27" s="10">
        <v>2</v>
      </c>
      <c r="E27" s="5"/>
      <c r="F27" t="str">
        <f>IF($E27="","",IF(ISNA(VLOOKUP($E27,DD!$A$2:$C$150,2,0)),"NO SUCH DIVE",VLOOKUP($E27,DD!$A$2:$C$150,2,0)))</f>
        <v/>
      </c>
      <c r="G27" s="10" t="str">
        <f>IF($E27="","",IF(ISNA(VLOOKUP($E27,DD!$A$2:$C$150,3,0)),"",VLOOKUP($E27,DD!$A$2:$C$150,3,0)))</f>
        <v/>
      </c>
      <c r="H27" s="8"/>
      <c r="I27" s="8"/>
      <c r="J27" s="8"/>
      <c r="K27" s="8"/>
      <c r="L27" s="8"/>
      <c r="M27" s="5"/>
      <c r="N27" s="78">
        <f t="shared" si="0"/>
        <v>0</v>
      </c>
      <c r="O27" s="78">
        <f>IF(N27="",O26,N27+O26)</f>
        <v>0</v>
      </c>
      <c r="Q27" s="35"/>
      <c r="R27" s="35"/>
      <c r="S27" s="35"/>
      <c r="T27" s="9"/>
    </row>
    <row r="28" spans="1:20" ht="15.75" thickBot="1" x14ac:dyDescent="0.3">
      <c r="A28" s="97"/>
      <c r="B28" s="98"/>
      <c r="C28" s="99"/>
      <c r="D28" s="10">
        <v>3</v>
      </c>
      <c r="E28" s="5"/>
      <c r="F28" t="str">
        <f>IF($E28="","",IF(ISNA(VLOOKUP($E28,DD!$A$2:$C$150,2,0)),"NO SUCH DIVE",VLOOKUP($E28,DD!$A$2:$C$150,2,0)))</f>
        <v/>
      </c>
      <c r="G28" s="10" t="str">
        <f>IF($E28="","",IF(ISNA(VLOOKUP($E28,DD!$A$2:$C$150,3,0)),"",VLOOKUP($E28,DD!$A$2:$C$150,3,0)))</f>
        <v/>
      </c>
      <c r="H28" s="8"/>
      <c r="I28" s="8"/>
      <c r="J28" s="8"/>
      <c r="K28" s="8"/>
      <c r="L28" s="8"/>
      <c r="M28" s="5"/>
      <c r="N28" s="78">
        <f t="shared" si="0"/>
        <v>0</v>
      </c>
      <c r="O28" s="79">
        <f>IF(N28="",O27,N28+O27)</f>
        <v>0</v>
      </c>
      <c r="Q28" s="35">
        <f t="shared" ref="Q28" si="15">IF(O28&lt;&gt;"",O28+A26/10000,0)</f>
        <v>8.9999999999999998E-4</v>
      </c>
      <c r="R28" s="35">
        <f t="shared" ref="R28:S28" si="16">B26</f>
        <v>0</v>
      </c>
      <c r="S28" s="35">
        <f t="shared" si="16"/>
        <v>0</v>
      </c>
      <c r="T28" s="9"/>
    </row>
    <row r="29" spans="1:20" x14ac:dyDescent="0.25">
      <c r="A29" s="94">
        <v>10</v>
      </c>
      <c r="B29" s="95"/>
      <c r="C29" s="96"/>
      <c r="D29" s="18">
        <v>1</v>
      </c>
      <c r="E29" s="19"/>
      <c r="F29" s="20" t="str">
        <f>IF($E29="","",IF(ISNA(VLOOKUP($E29,DD!$A$2:$C$150,2,0)),"NO SUCH DIVE",VLOOKUP($E29,DD!$A$2:$C$150,2,0)))</f>
        <v/>
      </c>
      <c r="G29" s="18" t="str">
        <f>IF($E29="","",IF(ISNA(VLOOKUP($E29,DD!$A$2:$C$150,3,0)),"",VLOOKUP($E29,DD!$A$2:$C$150,3,0)))</f>
        <v/>
      </c>
      <c r="H29" s="21"/>
      <c r="I29" s="21"/>
      <c r="J29" s="21"/>
      <c r="K29" s="21"/>
      <c r="L29" s="21"/>
      <c r="M29" s="19"/>
      <c r="N29" s="80">
        <f t="shared" si="0"/>
        <v>0</v>
      </c>
      <c r="O29" s="80">
        <f>IF(N29="","",N29)</f>
        <v>0</v>
      </c>
      <c r="Q29" s="35"/>
      <c r="R29" s="35"/>
      <c r="S29" s="35"/>
      <c r="T29" s="9"/>
    </row>
    <row r="30" spans="1:20" ht="15.75" thickBot="1" x14ac:dyDescent="0.3">
      <c r="A30" s="94"/>
      <c r="B30" s="95"/>
      <c r="C30" s="96"/>
      <c r="D30" s="18">
        <v>2</v>
      </c>
      <c r="E30" s="19"/>
      <c r="F30" s="20" t="str">
        <f>IF($E30="","",IF(ISNA(VLOOKUP($E30,DD!$A$2:$C$150,2,0)),"NO SUCH DIVE",VLOOKUP($E30,DD!$A$2:$C$150,2,0)))</f>
        <v/>
      </c>
      <c r="G30" s="18" t="str">
        <f>IF($E30="","",IF(ISNA(VLOOKUP($E30,DD!$A$2:$C$150,3,0)),"",VLOOKUP($E30,DD!$A$2:$C$150,3,0)))</f>
        <v/>
      </c>
      <c r="H30" s="21"/>
      <c r="I30" s="21"/>
      <c r="J30" s="21"/>
      <c r="K30" s="21"/>
      <c r="L30" s="21"/>
      <c r="M30" s="19"/>
      <c r="N30" s="80">
        <f t="shared" si="0"/>
        <v>0</v>
      </c>
      <c r="O30" s="80">
        <f>IF(N30="",O29,N30+O29)</f>
        <v>0</v>
      </c>
      <c r="Q30" s="35"/>
      <c r="R30" s="35"/>
      <c r="S30" s="35"/>
      <c r="T30" s="9"/>
    </row>
    <row r="31" spans="1:20" ht="15.75" thickBot="1" x14ac:dyDescent="0.3">
      <c r="A31" s="94"/>
      <c r="B31" s="95"/>
      <c r="C31" s="96"/>
      <c r="D31" s="18">
        <v>3</v>
      </c>
      <c r="E31" s="19"/>
      <c r="F31" s="20" t="str">
        <f>IF($E31="","",IF(ISNA(VLOOKUP($E31,DD!$A$2:$C$150,2,0)),"NO SUCH DIVE",VLOOKUP($E31,DD!$A$2:$C$150,2,0)))</f>
        <v/>
      </c>
      <c r="G31" s="18" t="str">
        <f>IF($E31="","",IF(ISNA(VLOOKUP($E31,DD!$A$2:$C$150,3,0)),"",VLOOKUP($E31,DD!$A$2:$C$150,3,0)))</f>
        <v/>
      </c>
      <c r="H31" s="21"/>
      <c r="I31" s="21"/>
      <c r="J31" s="21"/>
      <c r="K31" s="21"/>
      <c r="L31" s="21"/>
      <c r="M31" s="19"/>
      <c r="N31" s="80">
        <f t="shared" si="0"/>
        <v>0</v>
      </c>
      <c r="O31" s="81">
        <f>IF(N31="",O30,N31+O30)</f>
        <v>0</v>
      </c>
      <c r="Q31" s="35">
        <f t="shared" ref="Q31" si="17">IF(O31&lt;&gt;"",O31+A29/10000,0)</f>
        <v>1E-3</v>
      </c>
      <c r="R31" s="35">
        <f t="shared" ref="R31:S31" si="18">B29</f>
        <v>0</v>
      </c>
      <c r="S31" s="35">
        <f t="shared" si="18"/>
        <v>0</v>
      </c>
      <c r="T31" s="9"/>
    </row>
    <row r="32" spans="1:20" x14ac:dyDescent="0.25">
      <c r="A32" s="97">
        <v>11</v>
      </c>
      <c r="B32" s="98"/>
      <c r="C32" s="99"/>
      <c r="D32" s="10">
        <v>1</v>
      </c>
      <c r="E32" s="5"/>
      <c r="F32" t="str">
        <f>IF($E32="","",IF(ISNA(VLOOKUP($E32,DD!$A$2:$C$150,2,0)),"NO SUCH DIVE",VLOOKUP($E32,DD!$A$2:$C$150,2,0)))</f>
        <v/>
      </c>
      <c r="G32" s="10" t="str">
        <f>IF($E32="","",IF(ISNA(VLOOKUP($E32,DD!$A$2:$C$150,3,0)),"",VLOOKUP($E32,DD!$A$2:$C$150,3,0)))</f>
        <v/>
      </c>
      <c r="H32" s="8"/>
      <c r="I32" s="8"/>
      <c r="J32" s="8"/>
      <c r="K32" s="8"/>
      <c r="L32" s="8"/>
      <c r="M32" s="5"/>
      <c r="N32" s="78">
        <f t="shared" si="0"/>
        <v>0</v>
      </c>
      <c r="O32" s="78">
        <f>IF(N32="","",N32)</f>
        <v>0</v>
      </c>
      <c r="Q32" s="35"/>
      <c r="R32" s="35"/>
      <c r="S32" s="35"/>
      <c r="T32" s="9"/>
    </row>
    <row r="33" spans="1:19" ht="15.75" thickBot="1" x14ac:dyDescent="0.3">
      <c r="A33" s="97"/>
      <c r="B33" s="98"/>
      <c r="C33" s="99"/>
      <c r="D33" s="10">
        <v>2</v>
      </c>
      <c r="E33" s="5"/>
      <c r="F33" t="str">
        <f>IF($E33="","",IF(ISNA(VLOOKUP($E33,DD!$A$2:$C$150,2,0)),"NO SUCH DIVE",VLOOKUP($E33,DD!$A$2:$C$150,2,0)))</f>
        <v/>
      </c>
      <c r="G33" s="10" t="str">
        <f>IF($E33="","",IF(ISNA(VLOOKUP($E33,DD!$A$2:$C$150,3,0)),"",VLOOKUP($E33,DD!$A$2:$C$150,3,0)))</f>
        <v/>
      </c>
      <c r="H33" s="8"/>
      <c r="I33" s="8"/>
      <c r="J33" s="8"/>
      <c r="K33" s="8"/>
      <c r="L33" s="8"/>
      <c r="M33" s="5"/>
      <c r="N33" s="78">
        <f t="shared" si="0"/>
        <v>0</v>
      </c>
      <c r="O33" s="78">
        <f>IF(N33="",O32,N33+O32)</f>
        <v>0</v>
      </c>
      <c r="Q33" s="35"/>
      <c r="R33" s="35"/>
      <c r="S33" s="35"/>
    </row>
    <row r="34" spans="1:19" ht="15.75" thickBot="1" x14ac:dyDescent="0.3">
      <c r="A34" s="97"/>
      <c r="B34" s="98"/>
      <c r="C34" s="99"/>
      <c r="D34" s="10">
        <v>3</v>
      </c>
      <c r="E34" s="5"/>
      <c r="F34" t="str">
        <f>IF($E34="","",IF(ISNA(VLOOKUP($E34,DD!$A$2:$C$150,2,0)),"NO SUCH DIVE",VLOOKUP($E34,DD!$A$2:$C$150,2,0)))</f>
        <v/>
      </c>
      <c r="G34" s="10" t="str">
        <f>IF($E34="","",IF(ISNA(VLOOKUP($E34,DD!$A$2:$C$150,3,0)),"",VLOOKUP($E34,DD!$A$2:$C$150,3,0)))</f>
        <v/>
      </c>
      <c r="H34" s="8"/>
      <c r="I34" s="8"/>
      <c r="J34" s="8"/>
      <c r="K34" s="8"/>
      <c r="L34" s="8"/>
      <c r="M34" s="5"/>
      <c r="N34" s="78">
        <f t="shared" si="0"/>
        <v>0</v>
      </c>
      <c r="O34" s="79">
        <f>IF(N34="",O33,N34+O33)</f>
        <v>0</v>
      </c>
      <c r="Q34" s="35">
        <f t="shared" ref="Q34" si="19">IF(O34&lt;&gt;"",O34+A32/10000,0)</f>
        <v>1.1000000000000001E-3</v>
      </c>
      <c r="R34" s="35">
        <f t="shared" ref="R34:S34" si="20">B32</f>
        <v>0</v>
      </c>
      <c r="S34" s="35">
        <f t="shared" si="20"/>
        <v>0</v>
      </c>
    </row>
    <row r="35" spans="1:19" x14ac:dyDescent="0.25">
      <c r="A35" s="94">
        <v>12</v>
      </c>
      <c r="B35" s="95"/>
      <c r="C35" s="96"/>
      <c r="D35" s="18">
        <v>1</v>
      </c>
      <c r="E35" s="19"/>
      <c r="F35" s="20" t="str">
        <f>IF($E35="","",IF(ISNA(VLOOKUP($E35,DD!$A$2:$C$150,2,0)),"NO SUCH DIVE",VLOOKUP($E35,DD!$A$2:$C$150,2,0)))</f>
        <v/>
      </c>
      <c r="G35" s="18" t="str">
        <f>IF($E35="","",IF(ISNA(VLOOKUP($E35,DD!$A$2:$C$150,3,0)),"",VLOOKUP($E35,DD!$A$2:$C$150,3,0)))</f>
        <v/>
      </c>
      <c r="H35" s="21"/>
      <c r="I35" s="21"/>
      <c r="J35" s="21"/>
      <c r="K35" s="21"/>
      <c r="L35" s="21"/>
      <c r="M35" s="19"/>
      <c r="N35" s="80">
        <f t="shared" si="0"/>
        <v>0</v>
      </c>
      <c r="O35" s="80">
        <f>IF(N35="","",N35)</f>
        <v>0</v>
      </c>
      <c r="Q35" s="35"/>
      <c r="R35" s="35"/>
      <c r="S35" s="35"/>
    </row>
    <row r="36" spans="1:19" ht="15.75" thickBot="1" x14ac:dyDescent="0.3">
      <c r="A36" s="94"/>
      <c r="B36" s="95"/>
      <c r="C36" s="96"/>
      <c r="D36" s="18">
        <v>2</v>
      </c>
      <c r="E36" s="19"/>
      <c r="F36" s="20" t="str">
        <f>IF($E36="","",IF(ISNA(VLOOKUP($E36,DD!$A$2:$C$150,2,0)),"NO SUCH DIVE",VLOOKUP($E36,DD!$A$2:$C$150,2,0)))</f>
        <v/>
      </c>
      <c r="G36" s="18" t="str">
        <f>IF($E36="","",IF(ISNA(VLOOKUP($E36,DD!$A$2:$C$150,3,0)),"",VLOOKUP($E36,DD!$A$2:$C$150,3,0)))</f>
        <v/>
      </c>
      <c r="H36" s="21"/>
      <c r="I36" s="21"/>
      <c r="J36" s="21"/>
      <c r="K36" s="21"/>
      <c r="L36" s="21"/>
      <c r="M36" s="19"/>
      <c r="N36" s="80">
        <f t="shared" si="0"/>
        <v>0</v>
      </c>
      <c r="O36" s="80">
        <f>IF(N36="",O35,N36+O35)</f>
        <v>0</v>
      </c>
      <c r="Q36" s="35"/>
      <c r="R36" s="35"/>
      <c r="S36" s="35"/>
    </row>
    <row r="37" spans="1:19" ht="15.75" thickBot="1" x14ac:dyDescent="0.3">
      <c r="A37" s="94"/>
      <c r="B37" s="95"/>
      <c r="C37" s="96"/>
      <c r="D37" s="18">
        <v>3</v>
      </c>
      <c r="E37" s="19"/>
      <c r="F37" s="20" t="str">
        <f>IF($E37="","",IF(ISNA(VLOOKUP($E37,DD!$A$2:$C$150,2,0)),"NO SUCH DIVE",VLOOKUP($E37,DD!$A$2:$C$150,2,0)))</f>
        <v/>
      </c>
      <c r="G37" s="18" t="str">
        <f>IF($E37="","",IF(ISNA(VLOOKUP($E37,DD!$A$2:$C$150,3,0)),"",VLOOKUP($E37,DD!$A$2:$C$150,3,0)))</f>
        <v/>
      </c>
      <c r="H37" s="21"/>
      <c r="I37" s="21"/>
      <c r="J37" s="21"/>
      <c r="K37" s="21"/>
      <c r="L37" s="21"/>
      <c r="M37" s="19"/>
      <c r="N37" s="80">
        <f t="shared" si="0"/>
        <v>0</v>
      </c>
      <c r="O37" s="81">
        <f>IF(N37="",O36,N37+O36)</f>
        <v>0</v>
      </c>
      <c r="Q37" s="35">
        <f t="shared" ref="Q37" si="21">IF(O37&lt;&gt;"",O37+A35/10000,0)</f>
        <v>1.1999999999999999E-3</v>
      </c>
      <c r="R37" s="35">
        <f t="shared" ref="R37:S37" si="22">B35</f>
        <v>0</v>
      </c>
      <c r="S37" s="35">
        <f t="shared" si="22"/>
        <v>0</v>
      </c>
    </row>
    <row r="38" spans="1:19" x14ac:dyDescent="0.25">
      <c r="A38" s="97">
        <v>13</v>
      </c>
      <c r="B38" s="98"/>
      <c r="C38" s="99"/>
      <c r="D38" s="10">
        <v>1</v>
      </c>
      <c r="E38" s="5"/>
      <c r="F38" t="str">
        <f>IF($E38="","",IF(ISNA(VLOOKUP($E38,DD!$A$2:$C$150,2,0)),"NO SUCH DIVE",VLOOKUP($E38,DD!$A$2:$C$150,2,0)))</f>
        <v/>
      </c>
      <c r="G38" s="10" t="str">
        <f>IF($E38="","",IF(ISNA(VLOOKUP($E38,DD!$A$2:$C$150,3,0)),"",VLOOKUP($E38,DD!$A$2:$C$150,3,0)))</f>
        <v/>
      </c>
      <c r="H38" s="8"/>
      <c r="I38" s="8"/>
      <c r="J38" s="8"/>
      <c r="K38" s="8"/>
      <c r="L38" s="8"/>
      <c r="M38" s="5"/>
      <c r="N38" s="78">
        <f t="shared" si="0"/>
        <v>0</v>
      </c>
      <c r="O38" s="78">
        <f>IF(N38="","",N38)</f>
        <v>0</v>
      </c>
      <c r="Q38" s="35"/>
      <c r="R38" s="35"/>
      <c r="S38" s="35"/>
    </row>
    <row r="39" spans="1:19" ht="15.75" thickBot="1" x14ac:dyDescent="0.3">
      <c r="A39" s="97"/>
      <c r="B39" s="98"/>
      <c r="C39" s="99"/>
      <c r="D39" s="10">
        <v>2</v>
      </c>
      <c r="E39" s="5"/>
      <c r="F39" t="str">
        <f>IF($E39="","",IF(ISNA(VLOOKUP($E39,DD!$A$2:$C$150,2,0)),"NO SUCH DIVE",VLOOKUP($E39,DD!$A$2:$C$150,2,0)))</f>
        <v/>
      </c>
      <c r="G39" s="10" t="str">
        <f>IF($E39="","",IF(ISNA(VLOOKUP($E39,DD!$A$2:$C$150,3,0)),"",VLOOKUP($E39,DD!$A$2:$C$150,3,0)))</f>
        <v/>
      </c>
      <c r="H39" s="8"/>
      <c r="I39" s="8"/>
      <c r="J39" s="8"/>
      <c r="K39" s="8"/>
      <c r="L39" s="8"/>
      <c r="M39" s="5"/>
      <c r="N39" s="78">
        <f t="shared" si="0"/>
        <v>0</v>
      </c>
      <c r="O39" s="78">
        <f>IF(N39="",O38,N39+O38)</f>
        <v>0</v>
      </c>
      <c r="Q39" s="35"/>
      <c r="R39" s="35"/>
      <c r="S39" s="35"/>
    </row>
    <row r="40" spans="1:19" ht="15.75" thickBot="1" x14ac:dyDescent="0.3">
      <c r="A40" s="97"/>
      <c r="B40" s="98"/>
      <c r="C40" s="99"/>
      <c r="D40" s="10">
        <v>3</v>
      </c>
      <c r="E40" s="5"/>
      <c r="F40" t="str">
        <f>IF($E40="","",IF(ISNA(VLOOKUP($E40,DD!$A$2:$C$150,2,0)),"NO SUCH DIVE",VLOOKUP($E40,DD!$A$2:$C$150,2,0)))</f>
        <v/>
      </c>
      <c r="G40" s="10" t="str">
        <f>IF($E40="","",IF(ISNA(VLOOKUP($E40,DD!$A$2:$C$150,3,0)),"",VLOOKUP($E40,DD!$A$2:$C$150,3,0)))</f>
        <v/>
      </c>
      <c r="H40" s="8"/>
      <c r="I40" s="8"/>
      <c r="J40" s="8"/>
      <c r="K40" s="8"/>
      <c r="L40" s="8"/>
      <c r="M40" s="5"/>
      <c r="N40" s="78">
        <f t="shared" si="0"/>
        <v>0</v>
      </c>
      <c r="O40" s="79">
        <f>IF(N40="",O39,N40+O39)</f>
        <v>0</v>
      </c>
      <c r="Q40" s="35">
        <f t="shared" ref="Q40" si="23">IF(O40&lt;&gt;"",O40+A38/10000,0)</f>
        <v>1.2999999999999999E-3</v>
      </c>
      <c r="R40" s="35">
        <f t="shared" ref="R40:S40" si="24">B38</f>
        <v>0</v>
      </c>
      <c r="S40" s="35">
        <f t="shared" si="24"/>
        <v>0</v>
      </c>
    </row>
    <row r="41" spans="1:19" x14ac:dyDescent="0.25">
      <c r="A41" s="94">
        <v>14</v>
      </c>
      <c r="B41" s="95"/>
      <c r="C41" s="96"/>
      <c r="D41" s="18">
        <v>1</v>
      </c>
      <c r="E41" s="19"/>
      <c r="F41" s="20" t="str">
        <f>IF($E41="","",IF(ISNA(VLOOKUP($E41,DD!$A$2:$C$150,2,0)),"NO SUCH DIVE",VLOOKUP($E41,DD!$A$2:$C$150,2,0)))</f>
        <v/>
      </c>
      <c r="G41" s="18" t="str">
        <f>IF($E41="","",IF(ISNA(VLOOKUP($E41,DD!$A$2:$C$150,3,0)),"",VLOOKUP($E41,DD!$A$2:$C$150,3,0)))</f>
        <v/>
      </c>
      <c r="H41" s="21"/>
      <c r="I41" s="21"/>
      <c r="J41" s="21"/>
      <c r="K41" s="21"/>
      <c r="L41" s="21"/>
      <c r="M41" s="19"/>
      <c r="N41" s="80">
        <f t="shared" si="0"/>
        <v>0</v>
      </c>
      <c r="O41" s="80">
        <f>IF(N41="","",N41)</f>
        <v>0</v>
      </c>
      <c r="Q41" s="35"/>
      <c r="R41" s="35"/>
      <c r="S41" s="35"/>
    </row>
    <row r="42" spans="1:19" ht="15.75" thickBot="1" x14ac:dyDescent="0.3">
      <c r="A42" s="94"/>
      <c r="B42" s="95"/>
      <c r="C42" s="96"/>
      <c r="D42" s="18">
        <v>2</v>
      </c>
      <c r="E42" s="19"/>
      <c r="F42" s="20" t="str">
        <f>IF($E42="","",IF(ISNA(VLOOKUP($E42,DD!$A$2:$C$150,2,0)),"NO SUCH DIVE",VLOOKUP($E42,DD!$A$2:$C$150,2,0)))</f>
        <v/>
      </c>
      <c r="G42" s="18" t="str">
        <f>IF($E42="","",IF(ISNA(VLOOKUP($E42,DD!$A$2:$C$150,3,0)),"",VLOOKUP($E42,DD!$A$2:$C$150,3,0)))</f>
        <v/>
      </c>
      <c r="H42" s="21"/>
      <c r="I42" s="21"/>
      <c r="J42" s="21"/>
      <c r="K42" s="21"/>
      <c r="L42" s="21"/>
      <c r="M42" s="19"/>
      <c r="N42" s="80">
        <f t="shared" si="0"/>
        <v>0</v>
      </c>
      <c r="O42" s="80">
        <f>IF(N42="",O41,N42+O41)</f>
        <v>0</v>
      </c>
      <c r="Q42" s="35"/>
      <c r="R42" s="35"/>
      <c r="S42" s="35"/>
    </row>
    <row r="43" spans="1:19" ht="15.75" thickBot="1" x14ac:dyDescent="0.3">
      <c r="A43" s="94"/>
      <c r="B43" s="95"/>
      <c r="C43" s="96"/>
      <c r="D43" s="18">
        <v>3</v>
      </c>
      <c r="E43" s="19"/>
      <c r="F43" s="20" t="str">
        <f>IF($E43="","",IF(ISNA(VLOOKUP($E43,DD!$A$2:$C$150,2,0)),"NO SUCH DIVE",VLOOKUP($E43,DD!$A$2:$C$150,2,0)))</f>
        <v/>
      </c>
      <c r="G43" s="18" t="str">
        <f>IF($E43="","",IF(ISNA(VLOOKUP($E43,DD!$A$2:$C$150,3,0)),"",VLOOKUP($E43,DD!$A$2:$C$150,3,0)))</f>
        <v/>
      </c>
      <c r="H43" s="21"/>
      <c r="I43" s="21"/>
      <c r="J43" s="21"/>
      <c r="K43" s="21"/>
      <c r="L43" s="21"/>
      <c r="M43" s="19"/>
      <c r="N43" s="80">
        <f t="shared" si="0"/>
        <v>0</v>
      </c>
      <c r="O43" s="81">
        <f>IF(N43="",O42,N43+O42)</f>
        <v>0</v>
      </c>
      <c r="Q43" s="35">
        <f t="shared" ref="Q43" si="25">IF(O43&lt;&gt;"",O43+A41/10000,0)</f>
        <v>1.4E-3</v>
      </c>
      <c r="R43" s="35">
        <f t="shared" ref="R43:S43" si="26">B41</f>
        <v>0</v>
      </c>
      <c r="S43" s="35">
        <f t="shared" si="26"/>
        <v>0</v>
      </c>
    </row>
    <row r="44" spans="1:19" x14ac:dyDescent="0.25">
      <c r="A44" s="97">
        <v>15</v>
      </c>
      <c r="B44" s="98"/>
      <c r="C44" s="99"/>
      <c r="D44" s="10">
        <v>1</v>
      </c>
      <c r="E44" s="5"/>
      <c r="F44" t="str">
        <f>IF($E44="","",IF(ISNA(VLOOKUP($E44,DD!$A$2:$C$150,2,0)),"NO SUCH DIVE",VLOOKUP($E44,DD!$A$2:$C$150,2,0)))</f>
        <v/>
      </c>
      <c r="G44" s="10" t="str">
        <f>IF($E44="","",IF(ISNA(VLOOKUP($E44,DD!$A$2:$C$150,3,0)),"",VLOOKUP($E44,DD!$A$2:$C$150,3,0)))</f>
        <v/>
      </c>
      <c r="H44" s="8"/>
      <c r="I44" s="8"/>
      <c r="J44" s="8"/>
      <c r="K44" s="8"/>
      <c r="L44" s="8"/>
      <c r="M44" s="5"/>
      <c r="N44" s="78">
        <f t="shared" si="0"/>
        <v>0</v>
      </c>
      <c r="O44" s="78">
        <f>IF(N44="","",N44)</f>
        <v>0</v>
      </c>
      <c r="Q44" s="35"/>
      <c r="R44" s="35"/>
      <c r="S44" s="35"/>
    </row>
    <row r="45" spans="1:19" ht="15.75" thickBot="1" x14ac:dyDescent="0.3">
      <c r="A45" s="97"/>
      <c r="B45" s="98"/>
      <c r="C45" s="99"/>
      <c r="D45" s="10">
        <v>2</v>
      </c>
      <c r="E45" s="5"/>
      <c r="F45" t="str">
        <f>IF($E45="","",IF(ISNA(VLOOKUP($E45,DD!$A$2:$C$150,2,0)),"NO SUCH DIVE",VLOOKUP($E45,DD!$A$2:$C$150,2,0)))</f>
        <v/>
      </c>
      <c r="G45" s="10" t="str">
        <f>IF($E45="","",IF(ISNA(VLOOKUP($E45,DD!$A$2:$C$150,3,0)),"",VLOOKUP($E45,DD!$A$2:$C$150,3,0)))</f>
        <v/>
      </c>
      <c r="H45" s="8"/>
      <c r="I45" s="8"/>
      <c r="J45" s="8"/>
      <c r="K45" s="8"/>
      <c r="L45" s="8"/>
      <c r="M45" s="5"/>
      <c r="N45" s="78">
        <f t="shared" si="0"/>
        <v>0</v>
      </c>
      <c r="O45" s="78">
        <f>IF(N45="",O44,N45+O44)</f>
        <v>0</v>
      </c>
      <c r="Q45" s="35"/>
      <c r="R45" s="35"/>
      <c r="S45" s="35"/>
    </row>
    <row r="46" spans="1:19" ht="15.75" thickBot="1" x14ac:dyDescent="0.3">
      <c r="A46" s="97"/>
      <c r="B46" s="98"/>
      <c r="C46" s="99"/>
      <c r="D46" s="10">
        <v>3</v>
      </c>
      <c r="E46" s="5"/>
      <c r="F46" t="str">
        <f>IF($E46="","",IF(ISNA(VLOOKUP($E46,DD!$A$2:$C$150,2,0)),"NO SUCH DIVE",VLOOKUP($E46,DD!$A$2:$C$150,2,0)))</f>
        <v/>
      </c>
      <c r="G46" s="10" t="str">
        <f>IF($E46="","",IF(ISNA(VLOOKUP($E46,DD!$A$2:$C$150,3,0)),"",VLOOKUP($E46,DD!$A$2:$C$150,3,0)))</f>
        <v/>
      </c>
      <c r="H46" s="8"/>
      <c r="I46" s="8"/>
      <c r="J46" s="8"/>
      <c r="K46" s="8"/>
      <c r="L46" s="8"/>
      <c r="M46" s="5"/>
      <c r="N46" s="78">
        <f t="shared" si="0"/>
        <v>0</v>
      </c>
      <c r="O46" s="79">
        <f>IF(N46="",O45,N46+O45)</f>
        <v>0</v>
      </c>
      <c r="Q46" s="35">
        <f t="shared" ref="Q46" si="27">IF(O46&lt;&gt;"",O46+A44/10000,0)</f>
        <v>1.5E-3</v>
      </c>
      <c r="R46" s="35">
        <f t="shared" ref="R46:S46" si="28">B44</f>
        <v>0</v>
      </c>
      <c r="S46" s="35">
        <f t="shared" si="28"/>
        <v>0</v>
      </c>
    </row>
    <row r="47" spans="1:19" x14ac:dyDescent="0.25">
      <c r="A47" s="94">
        <v>16</v>
      </c>
      <c r="B47" s="95"/>
      <c r="C47" s="96"/>
      <c r="D47" s="18">
        <v>1</v>
      </c>
      <c r="E47" s="19"/>
      <c r="F47" s="20" t="str">
        <f>IF($E47="","",IF(ISNA(VLOOKUP($E47,DD!$A$2:$C$150,2,0)),"NO SUCH DIVE",VLOOKUP($E47,DD!$A$2:$C$150,2,0)))</f>
        <v/>
      </c>
      <c r="G47" s="18" t="str">
        <f>IF($E47="","",IF(ISNA(VLOOKUP($E47,DD!$A$2:$C$150,3,0)),"",VLOOKUP($E47,DD!$A$2:$C$150,3,0)))</f>
        <v/>
      </c>
      <c r="H47" s="21"/>
      <c r="I47" s="21"/>
      <c r="J47" s="21"/>
      <c r="K47" s="21"/>
      <c r="L47" s="21"/>
      <c r="M47" s="19"/>
      <c r="N47" s="80">
        <f t="shared" si="0"/>
        <v>0</v>
      </c>
      <c r="O47" s="80">
        <f>IF(N47="","",N47)</f>
        <v>0</v>
      </c>
      <c r="Q47" s="35"/>
      <c r="R47" s="35"/>
      <c r="S47" s="35"/>
    </row>
    <row r="48" spans="1:19" ht="15.75" thickBot="1" x14ac:dyDescent="0.3">
      <c r="A48" s="94"/>
      <c r="B48" s="95"/>
      <c r="C48" s="96"/>
      <c r="D48" s="18">
        <v>2</v>
      </c>
      <c r="E48" s="19"/>
      <c r="F48" s="20" t="str">
        <f>IF($E48="","",IF(ISNA(VLOOKUP($E48,DD!$A$2:$C$150,2,0)),"NO SUCH DIVE",VLOOKUP($E48,DD!$A$2:$C$150,2,0)))</f>
        <v/>
      </c>
      <c r="G48" s="18" t="str">
        <f>IF($E48="","",IF(ISNA(VLOOKUP($E48,DD!$A$2:$C$150,3,0)),"",VLOOKUP($E48,DD!$A$2:$C$150,3,0)))</f>
        <v/>
      </c>
      <c r="H48" s="21"/>
      <c r="I48" s="21"/>
      <c r="J48" s="21"/>
      <c r="K48" s="21"/>
      <c r="L48" s="21"/>
      <c r="M48" s="19"/>
      <c r="N48" s="80">
        <f t="shared" si="0"/>
        <v>0</v>
      </c>
      <c r="O48" s="80">
        <f>IF(N48="",O47,N48+O47)</f>
        <v>0</v>
      </c>
      <c r="Q48" s="35"/>
      <c r="R48" s="35"/>
      <c r="S48" s="35"/>
    </row>
    <row r="49" spans="1:19" ht="15.75" thickBot="1" x14ac:dyDescent="0.3">
      <c r="A49" s="94"/>
      <c r="B49" s="95"/>
      <c r="C49" s="96"/>
      <c r="D49" s="18">
        <v>3</v>
      </c>
      <c r="E49" s="19"/>
      <c r="F49" s="20" t="str">
        <f>IF($E49="","",IF(ISNA(VLOOKUP($E49,DD!$A$2:$C$150,2,0)),"NO SUCH DIVE",VLOOKUP($E49,DD!$A$2:$C$150,2,0)))</f>
        <v/>
      </c>
      <c r="G49" s="18" t="str">
        <f>IF($E49="","",IF(ISNA(VLOOKUP($E49,DD!$A$2:$C$150,3,0)),"",VLOOKUP($E49,DD!$A$2:$C$150,3,0)))</f>
        <v/>
      </c>
      <c r="H49" s="21"/>
      <c r="I49" s="21"/>
      <c r="J49" s="21"/>
      <c r="K49" s="21"/>
      <c r="L49" s="21"/>
      <c r="M49" s="19"/>
      <c r="N49" s="80">
        <f t="shared" si="0"/>
        <v>0</v>
      </c>
      <c r="O49" s="81">
        <f>IF(N49="",O48,N49+O48)</f>
        <v>0</v>
      </c>
      <c r="Q49" s="35">
        <f t="shared" ref="Q49" si="29">IF(O49&lt;&gt;"",O49+A47/10000,0)</f>
        <v>1.6000000000000001E-3</v>
      </c>
      <c r="R49" s="35">
        <f t="shared" ref="R49:S49" si="30">B47</f>
        <v>0</v>
      </c>
      <c r="S49" s="35">
        <f t="shared" si="30"/>
        <v>0</v>
      </c>
    </row>
    <row r="50" spans="1:19" x14ac:dyDescent="0.25">
      <c r="A50" s="97">
        <v>17</v>
      </c>
      <c r="B50" s="98"/>
      <c r="C50" s="99"/>
      <c r="D50" s="10">
        <v>1</v>
      </c>
      <c r="E50" s="5"/>
      <c r="F50" t="str">
        <f>IF($E50="","",IF(ISNA(VLOOKUP($E50,DD!$A$2:$C$150,2,0)),"NO SUCH DIVE",VLOOKUP($E50,DD!$A$2:$C$150,2,0)))</f>
        <v/>
      </c>
      <c r="G50" s="10" t="str">
        <f>IF($E50="","",IF(ISNA(VLOOKUP($E50,DD!$A$2:$C$150,3,0)),"",VLOOKUP($E50,DD!$A$2:$C$150,3,0)))</f>
        <v/>
      </c>
      <c r="H50" s="8"/>
      <c r="I50" s="8"/>
      <c r="J50" s="8"/>
      <c r="K50" s="8"/>
      <c r="L50" s="8"/>
      <c r="M50" s="5"/>
      <c r="N50" s="78">
        <f t="shared" si="0"/>
        <v>0</v>
      </c>
      <c r="O50" s="78">
        <f>IF(N50="","",N50)</f>
        <v>0</v>
      </c>
      <c r="Q50" s="35"/>
      <c r="R50" s="35"/>
      <c r="S50" s="35"/>
    </row>
    <row r="51" spans="1:19" ht="15.75" thickBot="1" x14ac:dyDescent="0.3">
      <c r="A51" s="97"/>
      <c r="B51" s="98"/>
      <c r="C51" s="99"/>
      <c r="D51" s="10">
        <v>2</v>
      </c>
      <c r="E51" s="5"/>
      <c r="F51" t="str">
        <f>IF($E51="","",IF(ISNA(VLOOKUP($E51,DD!$A$2:$C$150,2,0)),"NO SUCH DIVE",VLOOKUP($E51,DD!$A$2:$C$150,2,0)))</f>
        <v/>
      </c>
      <c r="G51" s="10" t="str">
        <f>IF($E51="","",IF(ISNA(VLOOKUP($E51,DD!$A$2:$C$150,3,0)),"",VLOOKUP($E51,DD!$A$2:$C$150,3,0)))</f>
        <v/>
      </c>
      <c r="H51" s="8"/>
      <c r="I51" s="8"/>
      <c r="J51" s="8"/>
      <c r="K51" s="8"/>
      <c r="L51" s="8"/>
      <c r="M51" s="5"/>
      <c r="N51" s="78">
        <f t="shared" si="0"/>
        <v>0</v>
      </c>
      <c r="O51" s="78">
        <f>IF(N51="",O50,N51+O50)</f>
        <v>0</v>
      </c>
      <c r="Q51" s="35"/>
      <c r="R51" s="35"/>
      <c r="S51" s="35"/>
    </row>
    <row r="52" spans="1:19" ht="15.75" thickBot="1" x14ac:dyDescent="0.3">
      <c r="A52" s="97"/>
      <c r="B52" s="98"/>
      <c r="C52" s="99"/>
      <c r="D52" s="10">
        <v>3</v>
      </c>
      <c r="E52" s="5"/>
      <c r="F52" t="str">
        <f>IF($E52="","",IF(ISNA(VLOOKUP($E52,DD!$A$2:$C$150,2,0)),"NO SUCH DIVE",VLOOKUP($E52,DD!$A$2:$C$150,2,0)))</f>
        <v/>
      </c>
      <c r="G52" s="10" t="str">
        <f>IF($E52="","",IF(ISNA(VLOOKUP($E52,DD!$A$2:$C$150,3,0)),"",VLOOKUP($E52,DD!$A$2:$C$150,3,0)))</f>
        <v/>
      </c>
      <c r="H52" s="8"/>
      <c r="I52" s="8"/>
      <c r="J52" s="8"/>
      <c r="K52" s="8"/>
      <c r="L52" s="8"/>
      <c r="M52" s="5"/>
      <c r="N52" s="78">
        <f t="shared" si="0"/>
        <v>0</v>
      </c>
      <c r="O52" s="79">
        <f>IF(N52="",O51,N52+O51)</f>
        <v>0</v>
      </c>
      <c r="Q52" s="35">
        <f t="shared" ref="Q52" si="31">IF(O52&lt;&gt;"",O52+A50/10000,0)</f>
        <v>1.6999999999999999E-3</v>
      </c>
      <c r="R52" s="35">
        <f t="shared" ref="R52:S52" si="32">B50</f>
        <v>0</v>
      </c>
      <c r="S52" s="35">
        <f t="shared" si="32"/>
        <v>0</v>
      </c>
    </row>
    <row r="53" spans="1:19" x14ac:dyDescent="0.25">
      <c r="A53" s="94">
        <v>18</v>
      </c>
      <c r="B53" s="95"/>
      <c r="C53" s="96"/>
      <c r="D53" s="18">
        <v>1</v>
      </c>
      <c r="E53" s="19"/>
      <c r="F53" s="20" t="str">
        <f>IF($E53="","",IF(ISNA(VLOOKUP($E53,DD!$A$2:$C$150,2,0)),"NO SUCH DIVE",VLOOKUP($E53,DD!$A$2:$C$150,2,0)))</f>
        <v/>
      </c>
      <c r="G53" s="18" t="str">
        <f>IF($E53="","",IF(ISNA(VLOOKUP($E53,DD!$A$2:$C$150,3,0)),"",VLOOKUP($E53,DD!$A$2:$C$150,3,0)))</f>
        <v/>
      </c>
      <c r="H53" s="21"/>
      <c r="I53" s="21"/>
      <c r="J53" s="21"/>
      <c r="K53" s="21"/>
      <c r="L53" s="21"/>
      <c r="M53" s="19"/>
      <c r="N53" s="80">
        <f t="shared" si="0"/>
        <v>0</v>
      </c>
      <c r="O53" s="80">
        <f>IF(N53="","",N53)</f>
        <v>0</v>
      </c>
      <c r="Q53" s="35"/>
      <c r="R53" s="35"/>
      <c r="S53" s="35"/>
    </row>
    <row r="54" spans="1:19" ht="15.75" thickBot="1" x14ac:dyDescent="0.3">
      <c r="A54" s="94"/>
      <c r="B54" s="95"/>
      <c r="C54" s="96"/>
      <c r="D54" s="18">
        <v>2</v>
      </c>
      <c r="E54" s="19"/>
      <c r="F54" s="20" t="str">
        <f>IF($E54="","",IF(ISNA(VLOOKUP($E54,DD!$A$2:$C$150,2,0)),"NO SUCH DIVE",VLOOKUP($E54,DD!$A$2:$C$150,2,0)))</f>
        <v/>
      </c>
      <c r="G54" s="18" t="str">
        <f>IF($E54="","",IF(ISNA(VLOOKUP($E54,DD!$A$2:$C$150,3,0)),"",VLOOKUP($E54,DD!$A$2:$C$150,3,0)))</f>
        <v/>
      </c>
      <c r="H54" s="21"/>
      <c r="I54" s="21"/>
      <c r="J54" s="21"/>
      <c r="K54" s="21"/>
      <c r="L54" s="21"/>
      <c r="M54" s="19"/>
      <c r="N54" s="80">
        <f t="shared" si="0"/>
        <v>0</v>
      </c>
      <c r="O54" s="80">
        <f>IF(N54="",O53,N54+O53)</f>
        <v>0</v>
      </c>
      <c r="Q54" s="35"/>
      <c r="R54" s="35"/>
      <c r="S54" s="35"/>
    </row>
    <row r="55" spans="1:19" ht="15.75" thickBot="1" x14ac:dyDescent="0.3">
      <c r="A55" s="94"/>
      <c r="B55" s="95"/>
      <c r="C55" s="96"/>
      <c r="D55" s="18">
        <v>3</v>
      </c>
      <c r="E55" s="19"/>
      <c r="F55" s="20" t="str">
        <f>IF($E55="","",IF(ISNA(VLOOKUP($E55,DD!$A$2:$C$150,2,0)),"NO SUCH DIVE",VLOOKUP($E55,DD!$A$2:$C$150,2,0)))</f>
        <v/>
      </c>
      <c r="G55" s="18" t="str">
        <f>IF($E55="","",IF(ISNA(VLOOKUP($E55,DD!$A$2:$C$150,3,0)),"",VLOOKUP($E55,DD!$A$2:$C$150,3,0)))</f>
        <v/>
      </c>
      <c r="H55" s="21"/>
      <c r="I55" s="21"/>
      <c r="J55" s="21"/>
      <c r="K55" s="21"/>
      <c r="L55" s="21"/>
      <c r="M55" s="19"/>
      <c r="N55" s="80">
        <f t="shared" si="0"/>
        <v>0</v>
      </c>
      <c r="O55" s="81">
        <f>IF(N55="",O54,N55+O54)</f>
        <v>0</v>
      </c>
      <c r="Q55" s="35">
        <f t="shared" ref="Q55" si="33">IF(O55&lt;&gt;"",O55+A53/10000,0)</f>
        <v>1.8E-3</v>
      </c>
      <c r="R55" s="35">
        <f t="shared" ref="R55:S55" si="34">B53</f>
        <v>0</v>
      </c>
      <c r="S55" s="35">
        <f t="shared" si="34"/>
        <v>0</v>
      </c>
    </row>
    <row r="56" spans="1:19" x14ac:dyDescent="0.25">
      <c r="A56" s="97">
        <v>19</v>
      </c>
      <c r="B56" s="98"/>
      <c r="C56" s="99"/>
      <c r="D56" s="10">
        <v>1</v>
      </c>
      <c r="E56" s="5"/>
      <c r="F56" t="str">
        <f>IF($E56="","",IF(ISNA(VLOOKUP($E56,DD!$A$2:$C$150,2,0)),"NO SUCH DIVE",VLOOKUP($E56,DD!$A$2:$C$150,2,0)))</f>
        <v/>
      </c>
      <c r="G56" s="10" t="str">
        <f>IF($E56="","",IF(ISNA(VLOOKUP($E56,DD!$A$2:$C$150,3,0)),"",VLOOKUP($E56,DD!$A$2:$C$150,3,0)))</f>
        <v/>
      </c>
      <c r="H56" s="8"/>
      <c r="I56" s="8"/>
      <c r="J56" s="8"/>
      <c r="K56" s="8"/>
      <c r="L56" s="8"/>
      <c r="M56" s="5"/>
      <c r="N56" s="78">
        <f t="shared" si="0"/>
        <v>0</v>
      </c>
      <c r="O56" s="78">
        <f>IF(N56="","",N56)</f>
        <v>0</v>
      </c>
      <c r="Q56" s="35"/>
      <c r="R56" s="35"/>
      <c r="S56" s="35"/>
    </row>
    <row r="57" spans="1:19" ht="15.75" thickBot="1" x14ac:dyDescent="0.3">
      <c r="A57" s="97"/>
      <c r="B57" s="98"/>
      <c r="C57" s="99"/>
      <c r="D57" s="10">
        <v>2</v>
      </c>
      <c r="E57" s="5"/>
      <c r="F57" t="str">
        <f>IF($E57="","",IF(ISNA(VLOOKUP($E57,DD!$A$2:$C$150,2,0)),"NO SUCH DIVE",VLOOKUP($E57,DD!$A$2:$C$150,2,0)))</f>
        <v/>
      </c>
      <c r="G57" s="10" t="str">
        <f>IF($E57="","",IF(ISNA(VLOOKUP($E57,DD!$A$2:$C$150,3,0)),"",VLOOKUP($E57,DD!$A$2:$C$150,3,0)))</f>
        <v/>
      </c>
      <c r="H57" s="8"/>
      <c r="I57" s="8"/>
      <c r="J57" s="8"/>
      <c r="K57" s="8"/>
      <c r="L57" s="8"/>
      <c r="M57" s="5"/>
      <c r="N57" s="78">
        <f t="shared" si="0"/>
        <v>0</v>
      </c>
      <c r="O57" s="78">
        <f>IF(N57="",O56,N57+O56)</f>
        <v>0</v>
      </c>
      <c r="Q57" s="35"/>
      <c r="R57" s="35"/>
      <c r="S57" s="35"/>
    </row>
    <row r="58" spans="1:19" ht="15.75" thickBot="1" x14ac:dyDescent="0.3">
      <c r="A58" s="97"/>
      <c r="B58" s="98"/>
      <c r="C58" s="99"/>
      <c r="D58" s="10">
        <v>3</v>
      </c>
      <c r="E58" s="5"/>
      <c r="F58" t="str">
        <f>IF($E58="","",IF(ISNA(VLOOKUP($E58,DD!$A$2:$C$150,2,0)),"NO SUCH DIVE",VLOOKUP($E58,DD!$A$2:$C$150,2,0)))</f>
        <v/>
      </c>
      <c r="G58" s="10" t="str">
        <f>IF($E58="","",IF(ISNA(VLOOKUP($E58,DD!$A$2:$C$150,3,0)),"",VLOOKUP($E58,DD!$A$2:$C$150,3,0)))</f>
        <v/>
      </c>
      <c r="H58" s="8"/>
      <c r="I58" s="8"/>
      <c r="J58" s="8"/>
      <c r="K58" s="8"/>
      <c r="L58" s="8"/>
      <c r="M58" s="5"/>
      <c r="N58" s="78">
        <f t="shared" si="0"/>
        <v>0</v>
      </c>
      <c r="O58" s="79">
        <f>IF(N58="",O57,N58+O57)</f>
        <v>0</v>
      </c>
      <c r="Q58" s="35">
        <f t="shared" ref="Q58" si="35">IF(O58&lt;&gt;"",O58+A56/10000,0)</f>
        <v>1.9E-3</v>
      </c>
      <c r="R58" s="35">
        <f t="shared" ref="R58:S58" si="36">B56</f>
        <v>0</v>
      </c>
      <c r="S58" s="35">
        <f t="shared" si="36"/>
        <v>0</v>
      </c>
    </row>
    <row r="59" spans="1:19" x14ac:dyDescent="0.25">
      <c r="A59" s="94">
        <v>20</v>
      </c>
      <c r="B59" s="95"/>
      <c r="C59" s="96"/>
      <c r="D59" s="18">
        <v>1</v>
      </c>
      <c r="E59" s="19"/>
      <c r="F59" s="20" t="str">
        <f>IF($E59="","",IF(ISNA(VLOOKUP($E59,DD!$A$2:$C$150,2,0)),"NO SUCH DIVE",VLOOKUP($E59,DD!$A$2:$C$150,2,0)))</f>
        <v/>
      </c>
      <c r="G59" s="18" t="str">
        <f>IF($E59="","",IF(ISNA(VLOOKUP($E59,DD!$A$2:$C$150,3,0)),"",VLOOKUP($E59,DD!$A$2:$C$150,3,0)))</f>
        <v/>
      </c>
      <c r="H59" s="21"/>
      <c r="I59" s="21"/>
      <c r="J59" s="21"/>
      <c r="K59" s="21"/>
      <c r="L59" s="21"/>
      <c r="M59" s="19"/>
      <c r="N59" s="80">
        <f t="shared" si="0"/>
        <v>0</v>
      </c>
      <c r="O59" s="80">
        <f>IF(N59="","",N59)</f>
        <v>0</v>
      </c>
      <c r="Q59" s="35"/>
      <c r="R59" s="35"/>
      <c r="S59" s="35"/>
    </row>
    <row r="60" spans="1:19" ht="15.75" thickBot="1" x14ac:dyDescent="0.3">
      <c r="A60" s="94"/>
      <c r="B60" s="95"/>
      <c r="C60" s="96"/>
      <c r="D60" s="18">
        <v>2</v>
      </c>
      <c r="E60" s="19"/>
      <c r="F60" s="20" t="str">
        <f>IF($E60="","",IF(ISNA(VLOOKUP($E60,DD!$A$2:$C$150,2,0)),"NO SUCH DIVE",VLOOKUP($E60,DD!$A$2:$C$150,2,0)))</f>
        <v/>
      </c>
      <c r="G60" s="18" t="str">
        <f>IF($E60="","",IF(ISNA(VLOOKUP($E60,DD!$A$2:$C$150,3,0)),"",VLOOKUP($E60,DD!$A$2:$C$150,3,0)))</f>
        <v/>
      </c>
      <c r="H60" s="21"/>
      <c r="I60" s="21"/>
      <c r="J60" s="21"/>
      <c r="K60" s="21"/>
      <c r="L60" s="21"/>
      <c r="M60" s="19"/>
      <c r="N60" s="80">
        <f t="shared" si="0"/>
        <v>0</v>
      </c>
      <c r="O60" s="80">
        <f>IF(N60="",O59,N60+O59)</f>
        <v>0</v>
      </c>
      <c r="Q60" s="35"/>
      <c r="R60" s="35"/>
      <c r="S60" s="35"/>
    </row>
    <row r="61" spans="1:19" ht="15.75" thickBot="1" x14ac:dyDescent="0.3">
      <c r="A61" s="94"/>
      <c r="B61" s="95"/>
      <c r="C61" s="96"/>
      <c r="D61" s="18">
        <v>3</v>
      </c>
      <c r="E61" s="19"/>
      <c r="F61" s="20" t="str">
        <f>IF($E61="","",IF(ISNA(VLOOKUP($E61,DD!$A$2:$C$150,2,0)),"NO SUCH DIVE",VLOOKUP($E61,DD!$A$2:$C$150,2,0)))</f>
        <v/>
      </c>
      <c r="G61" s="18" t="str">
        <f>IF($E61="","",IF(ISNA(VLOOKUP($E61,DD!$A$2:$C$150,3,0)),"",VLOOKUP($E61,DD!$A$2:$C$150,3,0)))</f>
        <v/>
      </c>
      <c r="H61" s="21"/>
      <c r="I61" s="21"/>
      <c r="J61" s="21"/>
      <c r="K61" s="21"/>
      <c r="L61" s="21"/>
      <c r="M61" s="19"/>
      <c r="N61" s="80">
        <f t="shared" si="0"/>
        <v>0</v>
      </c>
      <c r="O61" s="81">
        <f>IF(N61="",O60,N61+O60)</f>
        <v>0</v>
      </c>
      <c r="Q61" s="35">
        <f t="shared" ref="Q61" si="37">IF(O61&lt;&gt;"",O61+A59/10000,0)</f>
        <v>2E-3</v>
      </c>
      <c r="R61" s="35">
        <f t="shared" ref="R61:S61" si="38">B59</f>
        <v>0</v>
      </c>
      <c r="S61" s="35">
        <f t="shared" si="38"/>
        <v>0</v>
      </c>
    </row>
    <row r="62" spans="1:19" x14ac:dyDescent="0.25">
      <c r="A62" s="97">
        <v>21</v>
      </c>
      <c r="B62" s="98"/>
      <c r="C62" s="99"/>
      <c r="D62" s="10">
        <v>1</v>
      </c>
      <c r="E62" s="5"/>
      <c r="F62" t="str">
        <f>IF($E62="","",IF(ISNA(VLOOKUP($E62,DD!$A$2:$C$150,2,0)),"NO SUCH DIVE",VLOOKUP($E62,DD!$A$2:$C$150,2,0)))</f>
        <v/>
      </c>
      <c r="G62" s="10" t="str">
        <f>IF($E62="","",IF(ISNA(VLOOKUP($E62,DD!$A$2:$C$150,3,0)),"",VLOOKUP($E62,DD!$A$2:$C$150,3,0)))</f>
        <v/>
      </c>
      <c r="H62" s="8"/>
      <c r="I62" s="8"/>
      <c r="J62" s="8"/>
      <c r="K62" s="8"/>
      <c r="L62" s="8"/>
      <c r="M62" s="5"/>
      <c r="N62" s="78">
        <f t="shared" si="0"/>
        <v>0</v>
      </c>
      <c r="O62" s="78">
        <f>IF(N62="","",N62)</f>
        <v>0</v>
      </c>
      <c r="Q62" s="35"/>
      <c r="R62" s="35"/>
      <c r="S62" s="35"/>
    </row>
    <row r="63" spans="1:19" ht="15.75" thickBot="1" x14ac:dyDescent="0.3">
      <c r="A63" s="97"/>
      <c r="B63" s="98"/>
      <c r="C63" s="99"/>
      <c r="D63" s="10">
        <v>2</v>
      </c>
      <c r="E63" s="5"/>
      <c r="F63" t="str">
        <f>IF($E63="","",IF(ISNA(VLOOKUP($E63,DD!$A$2:$C$150,2,0)),"NO SUCH DIVE",VLOOKUP($E63,DD!$A$2:$C$150,2,0)))</f>
        <v/>
      </c>
      <c r="G63" s="10" t="str">
        <f>IF($E63="","",IF(ISNA(VLOOKUP($E63,DD!$A$2:$C$150,3,0)),"",VLOOKUP($E63,DD!$A$2:$C$150,3,0)))</f>
        <v/>
      </c>
      <c r="H63" s="8"/>
      <c r="I63" s="8"/>
      <c r="J63" s="8"/>
      <c r="K63" s="8"/>
      <c r="L63" s="8"/>
      <c r="M63" s="5"/>
      <c r="N63" s="78">
        <f t="shared" si="0"/>
        <v>0</v>
      </c>
      <c r="O63" s="78">
        <f>IF(N63="",O62,N63+O62)</f>
        <v>0</v>
      </c>
      <c r="Q63" s="35"/>
      <c r="R63" s="35"/>
      <c r="S63" s="35"/>
    </row>
    <row r="64" spans="1:19" ht="15.75" thickBot="1" x14ac:dyDescent="0.3">
      <c r="A64" s="97"/>
      <c r="B64" s="98"/>
      <c r="C64" s="99"/>
      <c r="D64" s="10">
        <v>3</v>
      </c>
      <c r="E64" s="5"/>
      <c r="F64" t="str">
        <f>IF($E64="","",IF(ISNA(VLOOKUP($E64,DD!$A$2:$C$150,2,0)),"NO SUCH DIVE",VLOOKUP($E64,DD!$A$2:$C$150,2,0)))</f>
        <v/>
      </c>
      <c r="G64" s="10" t="str">
        <f>IF($E64="","",IF(ISNA(VLOOKUP($E64,DD!$A$2:$C$150,3,0)),"",VLOOKUP($E64,DD!$A$2:$C$150,3,0)))</f>
        <v/>
      </c>
      <c r="H64" s="8"/>
      <c r="I64" s="8"/>
      <c r="J64" s="8"/>
      <c r="K64" s="8"/>
      <c r="L64" s="8"/>
      <c r="M64" s="5"/>
      <c r="N64" s="78">
        <f t="shared" si="0"/>
        <v>0</v>
      </c>
      <c r="O64" s="79">
        <f>IF(N64="",O63,N64+O63)</f>
        <v>0</v>
      </c>
      <c r="Q64" s="35">
        <f t="shared" ref="Q64" si="39">IF(O64&lt;&gt;"",O64+A62/10000,0)</f>
        <v>2.0999999999999999E-3</v>
      </c>
      <c r="R64" s="35">
        <f t="shared" ref="R64:S64" si="40">B62</f>
        <v>0</v>
      </c>
      <c r="S64" s="35">
        <f t="shared" si="40"/>
        <v>0</v>
      </c>
    </row>
    <row r="65" spans="1:19" x14ac:dyDescent="0.25">
      <c r="A65" s="94">
        <v>22</v>
      </c>
      <c r="B65" s="95"/>
      <c r="C65" s="96"/>
      <c r="D65" s="18">
        <v>1</v>
      </c>
      <c r="E65" s="19"/>
      <c r="F65" s="20" t="str">
        <f>IF($E65="","",IF(ISNA(VLOOKUP($E65,DD!$A$2:$C$150,2,0)),"NO SUCH DIVE",VLOOKUP($E65,DD!$A$2:$C$150,2,0)))</f>
        <v/>
      </c>
      <c r="G65" s="18" t="str">
        <f>IF($E65="","",IF(ISNA(VLOOKUP($E65,DD!$A$2:$C$150,3,0)),"",VLOOKUP($E65,DD!$A$2:$C$150,3,0)))</f>
        <v/>
      </c>
      <c r="H65" s="21"/>
      <c r="I65" s="21"/>
      <c r="J65" s="21"/>
      <c r="K65" s="21"/>
      <c r="L65" s="21"/>
      <c r="M65" s="19"/>
      <c r="N65" s="80">
        <f t="shared" si="0"/>
        <v>0</v>
      </c>
      <c r="O65" s="80">
        <f>IF(N65="","",N65)</f>
        <v>0</v>
      </c>
      <c r="Q65" s="35"/>
      <c r="R65" s="35"/>
      <c r="S65" s="35"/>
    </row>
    <row r="66" spans="1:19" ht="15.75" thickBot="1" x14ac:dyDescent="0.3">
      <c r="A66" s="94"/>
      <c r="B66" s="95"/>
      <c r="C66" s="96"/>
      <c r="D66" s="18">
        <v>2</v>
      </c>
      <c r="E66" s="19"/>
      <c r="F66" s="20" t="str">
        <f>IF($E66="","",IF(ISNA(VLOOKUP($E66,DD!$A$2:$C$150,2,0)),"NO SUCH DIVE",VLOOKUP($E66,DD!$A$2:$C$150,2,0)))</f>
        <v/>
      </c>
      <c r="G66" s="18" t="str">
        <f>IF($E66="","",IF(ISNA(VLOOKUP($E66,DD!$A$2:$C$150,3,0)),"",VLOOKUP($E66,DD!$A$2:$C$150,3,0)))</f>
        <v/>
      </c>
      <c r="H66" s="21"/>
      <c r="I66" s="21"/>
      <c r="J66" s="21"/>
      <c r="K66" s="21"/>
      <c r="L66" s="21"/>
      <c r="M66" s="19"/>
      <c r="N66" s="80">
        <f t="shared" si="0"/>
        <v>0</v>
      </c>
      <c r="O66" s="80">
        <f>IF(N66="",O65,N66+O65)</f>
        <v>0</v>
      </c>
      <c r="Q66" s="35"/>
      <c r="R66" s="35"/>
      <c r="S66" s="35"/>
    </row>
    <row r="67" spans="1:19" ht="15.75" thickBot="1" x14ac:dyDescent="0.3">
      <c r="A67" s="94"/>
      <c r="B67" s="95"/>
      <c r="C67" s="96"/>
      <c r="D67" s="18">
        <v>3</v>
      </c>
      <c r="E67" s="19"/>
      <c r="F67" s="20" t="str">
        <f>IF($E67="","",IF(ISNA(VLOOKUP($E67,DD!$A$2:$C$150,2,0)),"NO SUCH DIVE",VLOOKUP($E67,DD!$A$2:$C$150,2,0)))</f>
        <v/>
      </c>
      <c r="G67" s="18" t="str">
        <f>IF($E67="","",IF(ISNA(VLOOKUP($E67,DD!$A$2:$C$150,3,0)),"",VLOOKUP($E67,DD!$A$2:$C$150,3,0)))</f>
        <v/>
      </c>
      <c r="H67" s="21"/>
      <c r="I67" s="21"/>
      <c r="J67" s="21"/>
      <c r="K67" s="21"/>
      <c r="L67" s="21"/>
      <c r="M67" s="19"/>
      <c r="N67" s="80">
        <f t="shared" ref="N67:N121" si="41">IF(G67="",0,IF(COUNT(H67:L67)=3,IF(M67&lt;&gt;"",(SUM(H67:J67)-6)*G67,SUM(H67:J67)*G67),IF(M67&lt;&gt;"",(SUM(H67:L67)-MAX(H67:L67)-MIN(H67:L67)-6)*G67,(SUM(H67:L67)-MAX(H67:L67)-MIN(H67:L67))*G67)))</f>
        <v>0</v>
      </c>
      <c r="O67" s="81">
        <f>IF(N67="",O66,N67+O66)</f>
        <v>0</v>
      </c>
      <c r="Q67" s="35">
        <f t="shared" ref="Q67" si="42">IF(O67&lt;&gt;"",O67+A65/10000,0)</f>
        <v>2.2000000000000001E-3</v>
      </c>
      <c r="R67" s="35">
        <f t="shared" ref="R67:S67" si="43">B65</f>
        <v>0</v>
      </c>
      <c r="S67" s="35">
        <f t="shared" si="43"/>
        <v>0</v>
      </c>
    </row>
    <row r="68" spans="1:19" x14ac:dyDescent="0.25">
      <c r="A68" s="97">
        <v>23</v>
      </c>
      <c r="B68" s="98"/>
      <c r="C68" s="99"/>
      <c r="D68" s="10">
        <v>1</v>
      </c>
      <c r="E68" s="5"/>
      <c r="F68" t="str">
        <f>IF($E68="","",IF(ISNA(VLOOKUP($E68,DD!$A$2:$C$150,2,0)),"NO SUCH DIVE",VLOOKUP($E68,DD!$A$2:$C$150,2,0)))</f>
        <v/>
      </c>
      <c r="G68" s="10" t="str">
        <f>IF($E68="","",IF(ISNA(VLOOKUP($E68,DD!$A$2:$C$150,3,0)),"",VLOOKUP($E68,DD!$A$2:$C$150,3,0)))</f>
        <v/>
      </c>
      <c r="H68" s="8"/>
      <c r="I68" s="8"/>
      <c r="J68" s="8"/>
      <c r="K68" s="8"/>
      <c r="L68" s="8"/>
      <c r="M68" s="5"/>
      <c r="N68" s="78">
        <f t="shared" si="41"/>
        <v>0</v>
      </c>
      <c r="O68" s="78">
        <f>IF(N68="","",N68)</f>
        <v>0</v>
      </c>
      <c r="Q68" s="35"/>
      <c r="R68" s="35"/>
      <c r="S68" s="35"/>
    </row>
    <row r="69" spans="1:19" ht="15.75" thickBot="1" x14ac:dyDescent="0.3">
      <c r="A69" s="97"/>
      <c r="B69" s="98"/>
      <c r="C69" s="99"/>
      <c r="D69" s="10">
        <v>2</v>
      </c>
      <c r="E69" s="5"/>
      <c r="F69" t="str">
        <f>IF($E69="","",IF(ISNA(VLOOKUP($E69,DD!$A$2:$C$150,2,0)),"NO SUCH DIVE",VLOOKUP($E69,DD!$A$2:$C$150,2,0)))</f>
        <v/>
      </c>
      <c r="G69" s="10" t="str">
        <f>IF($E69="","",IF(ISNA(VLOOKUP($E69,DD!$A$2:$C$150,3,0)),"",VLOOKUP($E69,DD!$A$2:$C$150,3,0)))</f>
        <v/>
      </c>
      <c r="H69" s="8"/>
      <c r="I69" s="8"/>
      <c r="J69" s="8"/>
      <c r="K69" s="8"/>
      <c r="L69" s="8"/>
      <c r="M69" s="5"/>
      <c r="N69" s="78">
        <f t="shared" si="41"/>
        <v>0</v>
      </c>
      <c r="O69" s="78">
        <f>IF(N69="",O68,N69+O68)</f>
        <v>0</v>
      </c>
      <c r="Q69" s="35"/>
      <c r="R69" s="35"/>
      <c r="S69" s="35"/>
    </row>
    <row r="70" spans="1:19" ht="15.75" thickBot="1" x14ac:dyDescent="0.3">
      <c r="A70" s="97"/>
      <c r="B70" s="98"/>
      <c r="C70" s="99"/>
      <c r="D70" s="10">
        <v>3</v>
      </c>
      <c r="E70" s="5"/>
      <c r="F70" t="str">
        <f>IF($E70="","",IF(ISNA(VLOOKUP($E70,DD!$A$2:$C$150,2,0)),"NO SUCH DIVE",VLOOKUP($E70,DD!$A$2:$C$150,2,0)))</f>
        <v/>
      </c>
      <c r="G70" s="10" t="str">
        <f>IF($E70="","",IF(ISNA(VLOOKUP($E70,DD!$A$2:$C$150,3,0)),"",VLOOKUP($E70,DD!$A$2:$C$150,3,0)))</f>
        <v/>
      </c>
      <c r="H70" s="8"/>
      <c r="I70" s="8"/>
      <c r="J70" s="8"/>
      <c r="K70" s="8"/>
      <c r="L70" s="8"/>
      <c r="M70" s="5"/>
      <c r="N70" s="78">
        <f t="shared" si="41"/>
        <v>0</v>
      </c>
      <c r="O70" s="79">
        <f>IF(N70="",O69,N70+O69)</f>
        <v>0</v>
      </c>
      <c r="Q70" s="35">
        <f t="shared" ref="Q70" si="44">IF(O70&lt;&gt;"",O70+A68/10000,0)</f>
        <v>2.3E-3</v>
      </c>
      <c r="R70" s="35">
        <f t="shared" ref="R70:S70" si="45">B68</f>
        <v>0</v>
      </c>
      <c r="S70" s="35">
        <f t="shared" si="45"/>
        <v>0</v>
      </c>
    </row>
    <row r="71" spans="1:19" x14ac:dyDescent="0.25">
      <c r="A71" s="94">
        <v>24</v>
      </c>
      <c r="B71" s="95"/>
      <c r="C71" s="96"/>
      <c r="D71" s="18">
        <v>1</v>
      </c>
      <c r="E71" s="19"/>
      <c r="F71" s="20" t="str">
        <f>IF($E71="","",IF(ISNA(VLOOKUP($E71,DD!$A$2:$C$150,2,0)),"NO SUCH DIVE",VLOOKUP($E71,DD!$A$2:$C$150,2,0)))</f>
        <v/>
      </c>
      <c r="G71" s="18" t="str">
        <f>IF($E71="","",IF(ISNA(VLOOKUP($E71,DD!$A$2:$C$150,3,0)),"",VLOOKUP($E71,DD!$A$2:$C$150,3,0)))</f>
        <v/>
      </c>
      <c r="H71" s="21"/>
      <c r="I71" s="21"/>
      <c r="J71" s="21"/>
      <c r="K71" s="21"/>
      <c r="L71" s="21"/>
      <c r="M71" s="19"/>
      <c r="N71" s="80">
        <f t="shared" si="41"/>
        <v>0</v>
      </c>
      <c r="O71" s="80">
        <f>IF(N71="","",N71)</f>
        <v>0</v>
      </c>
      <c r="Q71" s="35"/>
      <c r="R71" s="35"/>
      <c r="S71" s="35"/>
    </row>
    <row r="72" spans="1:19" ht="15.75" thickBot="1" x14ac:dyDescent="0.3">
      <c r="A72" s="94"/>
      <c r="B72" s="95"/>
      <c r="C72" s="96"/>
      <c r="D72" s="18">
        <v>2</v>
      </c>
      <c r="E72" s="19"/>
      <c r="F72" s="20" t="str">
        <f>IF($E72="","",IF(ISNA(VLOOKUP($E72,DD!$A$2:$C$150,2,0)),"NO SUCH DIVE",VLOOKUP($E72,DD!$A$2:$C$150,2,0)))</f>
        <v/>
      </c>
      <c r="G72" s="18" t="str">
        <f>IF($E72="","",IF(ISNA(VLOOKUP($E72,DD!$A$2:$C$150,3,0)),"",VLOOKUP($E72,DD!$A$2:$C$150,3,0)))</f>
        <v/>
      </c>
      <c r="H72" s="21"/>
      <c r="I72" s="21"/>
      <c r="J72" s="21"/>
      <c r="K72" s="21"/>
      <c r="L72" s="21"/>
      <c r="M72" s="19"/>
      <c r="N72" s="80">
        <f t="shared" si="41"/>
        <v>0</v>
      </c>
      <c r="O72" s="80">
        <f>IF(N72="",O71,N72+O71)</f>
        <v>0</v>
      </c>
      <c r="Q72" s="35"/>
      <c r="R72" s="35"/>
      <c r="S72" s="35"/>
    </row>
    <row r="73" spans="1:19" ht="15.75" thickBot="1" x14ac:dyDescent="0.3">
      <c r="A73" s="94"/>
      <c r="B73" s="95"/>
      <c r="C73" s="96"/>
      <c r="D73" s="18">
        <v>3</v>
      </c>
      <c r="E73" s="19"/>
      <c r="F73" s="20" t="str">
        <f>IF($E73="","",IF(ISNA(VLOOKUP($E73,DD!$A$2:$C$150,2,0)),"NO SUCH DIVE",VLOOKUP($E73,DD!$A$2:$C$150,2,0)))</f>
        <v/>
      </c>
      <c r="G73" s="18" t="str">
        <f>IF($E73="","",IF(ISNA(VLOOKUP($E73,DD!$A$2:$C$150,3,0)),"",VLOOKUP($E73,DD!$A$2:$C$150,3,0)))</f>
        <v/>
      </c>
      <c r="H73" s="21"/>
      <c r="I73" s="21"/>
      <c r="J73" s="21"/>
      <c r="K73" s="21"/>
      <c r="L73" s="21"/>
      <c r="M73" s="19"/>
      <c r="N73" s="80">
        <f t="shared" si="41"/>
        <v>0</v>
      </c>
      <c r="O73" s="81">
        <f>IF(N73="",O72,N73+O72)</f>
        <v>0</v>
      </c>
      <c r="Q73" s="35">
        <f t="shared" ref="Q73" si="46">IF(O73&lt;&gt;"",O73+A71/10000,0)</f>
        <v>2.3999999999999998E-3</v>
      </c>
      <c r="R73" s="35">
        <f t="shared" ref="R73:S73" si="47">B71</f>
        <v>0</v>
      </c>
      <c r="S73" s="35">
        <f t="shared" si="47"/>
        <v>0</v>
      </c>
    </row>
    <row r="74" spans="1:19" x14ac:dyDescent="0.25">
      <c r="A74" s="97">
        <v>25</v>
      </c>
      <c r="B74" s="98"/>
      <c r="C74" s="99"/>
      <c r="D74" s="10">
        <v>1</v>
      </c>
      <c r="E74" s="5"/>
      <c r="F74" t="str">
        <f>IF($E74="","",IF(ISNA(VLOOKUP($E74,DD!$A$2:$C$150,2,0)),"NO SUCH DIVE",VLOOKUP($E74,DD!$A$2:$C$150,2,0)))</f>
        <v/>
      </c>
      <c r="G74" s="10" t="str">
        <f>IF($E74="","",IF(ISNA(VLOOKUP($E74,DD!$A$2:$C$150,3,0)),"",VLOOKUP($E74,DD!$A$2:$C$150,3,0)))</f>
        <v/>
      </c>
      <c r="H74" s="8"/>
      <c r="I74" s="8"/>
      <c r="J74" s="8"/>
      <c r="K74" s="8"/>
      <c r="L74" s="8"/>
      <c r="M74" s="5"/>
      <c r="N74" s="78">
        <f t="shared" si="41"/>
        <v>0</v>
      </c>
      <c r="O74" s="78">
        <f>IF(N74="","",N74)</f>
        <v>0</v>
      </c>
      <c r="Q74" s="35"/>
      <c r="R74" s="35"/>
      <c r="S74" s="35"/>
    </row>
    <row r="75" spans="1:19" ht="15.75" thickBot="1" x14ac:dyDescent="0.3">
      <c r="A75" s="97"/>
      <c r="B75" s="98"/>
      <c r="C75" s="99"/>
      <c r="D75" s="10">
        <v>2</v>
      </c>
      <c r="E75" s="5"/>
      <c r="F75" t="str">
        <f>IF($E75="","",IF(ISNA(VLOOKUP($E75,DD!$A$2:$C$150,2,0)),"NO SUCH DIVE",VLOOKUP($E75,DD!$A$2:$C$150,2,0)))</f>
        <v/>
      </c>
      <c r="G75" s="10" t="str">
        <f>IF($E75="","",IF(ISNA(VLOOKUP($E75,DD!$A$2:$C$150,3,0)),"",VLOOKUP($E75,DD!$A$2:$C$150,3,0)))</f>
        <v/>
      </c>
      <c r="H75" s="8"/>
      <c r="I75" s="8"/>
      <c r="J75" s="8"/>
      <c r="K75" s="8"/>
      <c r="L75" s="8"/>
      <c r="M75" s="5"/>
      <c r="N75" s="78">
        <f t="shared" si="41"/>
        <v>0</v>
      </c>
      <c r="O75" s="78">
        <f>IF(N75="",O74,N75+O74)</f>
        <v>0</v>
      </c>
      <c r="Q75" s="35"/>
      <c r="R75" s="35"/>
      <c r="S75" s="35"/>
    </row>
    <row r="76" spans="1:19" ht="15.75" thickBot="1" x14ac:dyDescent="0.3">
      <c r="A76" s="97"/>
      <c r="B76" s="98"/>
      <c r="C76" s="99"/>
      <c r="D76" s="10">
        <v>3</v>
      </c>
      <c r="E76" s="5"/>
      <c r="F76" t="str">
        <f>IF($E76="","",IF(ISNA(VLOOKUP($E76,DD!$A$2:$C$150,2,0)),"NO SUCH DIVE",VLOOKUP($E76,DD!$A$2:$C$150,2,0)))</f>
        <v/>
      </c>
      <c r="G76" s="10" t="str">
        <f>IF($E76="","",IF(ISNA(VLOOKUP($E76,DD!$A$2:$C$150,3,0)),"",VLOOKUP($E76,DD!$A$2:$C$150,3,0)))</f>
        <v/>
      </c>
      <c r="H76" s="8"/>
      <c r="I76" s="8"/>
      <c r="J76" s="8"/>
      <c r="K76" s="8"/>
      <c r="L76" s="8"/>
      <c r="M76" s="5"/>
      <c r="N76" s="78">
        <f t="shared" si="41"/>
        <v>0</v>
      </c>
      <c r="O76" s="79">
        <f>IF(N76="",O75,N76+O75)</f>
        <v>0</v>
      </c>
      <c r="Q76" s="35">
        <f t="shared" ref="Q76" si="48">IF(O76&lt;&gt;"",O76+A74/10000,0)</f>
        <v>2.5000000000000001E-3</v>
      </c>
      <c r="R76" s="35">
        <f t="shared" ref="R76:S76" si="49">B74</f>
        <v>0</v>
      </c>
      <c r="S76" s="35">
        <f t="shared" si="49"/>
        <v>0</v>
      </c>
    </row>
    <row r="77" spans="1:19" x14ac:dyDescent="0.25">
      <c r="A77" s="94">
        <v>26</v>
      </c>
      <c r="B77" s="95"/>
      <c r="C77" s="96"/>
      <c r="D77" s="18">
        <v>1</v>
      </c>
      <c r="E77" s="19"/>
      <c r="F77" s="20" t="str">
        <f>IF($E77="","",IF(ISNA(VLOOKUP($E77,DD!$A$2:$C$150,2,0)),"NO SUCH DIVE",VLOOKUP($E77,DD!$A$2:$C$150,2,0)))</f>
        <v/>
      </c>
      <c r="G77" s="18" t="str">
        <f>IF($E77="","",IF(ISNA(VLOOKUP($E77,DD!$A$2:$C$150,3,0)),"",VLOOKUP($E77,DD!$A$2:$C$150,3,0)))</f>
        <v/>
      </c>
      <c r="H77" s="21"/>
      <c r="I77" s="21"/>
      <c r="J77" s="21"/>
      <c r="K77" s="21"/>
      <c r="L77" s="21"/>
      <c r="M77" s="19"/>
      <c r="N77" s="80">
        <f t="shared" si="41"/>
        <v>0</v>
      </c>
      <c r="O77" s="80">
        <f>IF(N77="","",N77)</f>
        <v>0</v>
      </c>
      <c r="Q77" s="35"/>
      <c r="R77" s="35"/>
      <c r="S77" s="35"/>
    </row>
    <row r="78" spans="1:19" ht="15.75" thickBot="1" x14ac:dyDescent="0.3">
      <c r="A78" s="94"/>
      <c r="B78" s="95"/>
      <c r="C78" s="96"/>
      <c r="D78" s="18">
        <v>2</v>
      </c>
      <c r="E78" s="19"/>
      <c r="F78" s="20" t="str">
        <f>IF($E78="","",IF(ISNA(VLOOKUP($E78,DD!$A$2:$C$150,2,0)),"NO SUCH DIVE",VLOOKUP($E78,DD!$A$2:$C$150,2,0)))</f>
        <v/>
      </c>
      <c r="G78" s="18" t="str">
        <f>IF($E78="","",IF(ISNA(VLOOKUP($E78,DD!$A$2:$C$150,3,0)),"",VLOOKUP($E78,DD!$A$2:$C$150,3,0)))</f>
        <v/>
      </c>
      <c r="H78" s="21"/>
      <c r="I78" s="21"/>
      <c r="J78" s="21"/>
      <c r="K78" s="21"/>
      <c r="L78" s="21"/>
      <c r="M78" s="19"/>
      <c r="N78" s="80">
        <f t="shared" si="41"/>
        <v>0</v>
      </c>
      <c r="O78" s="80">
        <f>IF(N78="",O77,N78+O77)</f>
        <v>0</v>
      </c>
      <c r="Q78" s="35"/>
      <c r="R78" s="35"/>
      <c r="S78" s="35"/>
    </row>
    <row r="79" spans="1:19" ht="15.75" thickBot="1" x14ac:dyDescent="0.3">
      <c r="A79" s="94"/>
      <c r="B79" s="95"/>
      <c r="C79" s="96"/>
      <c r="D79" s="18">
        <v>3</v>
      </c>
      <c r="E79" s="19"/>
      <c r="F79" s="20" t="str">
        <f>IF($E79="","",IF(ISNA(VLOOKUP($E79,DD!$A$2:$C$150,2,0)),"NO SUCH DIVE",VLOOKUP($E79,DD!$A$2:$C$150,2,0)))</f>
        <v/>
      </c>
      <c r="G79" s="18" t="str">
        <f>IF($E79="","",IF(ISNA(VLOOKUP($E79,DD!$A$2:$C$150,3,0)),"",VLOOKUP($E79,DD!$A$2:$C$150,3,0)))</f>
        <v/>
      </c>
      <c r="H79" s="21"/>
      <c r="I79" s="21"/>
      <c r="J79" s="21"/>
      <c r="K79" s="21"/>
      <c r="L79" s="21"/>
      <c r="M79" s="19"/>
      <c r="N79" s="80">
        <f t="shared" si="41"/>
        <v>0</v>
      </c>
      <c r="O79" s="81">
        <f>IF(N79="",O78,N79+O78)</f>
        <v>0</v>
      </c>
      <c r="Q79" s="35">
        <f t="shared" ref="Q79" si="50">IF(O79&lt;&gt;"",O79+A77/10000,0)</f>
        <v>2.5999999999999999E-3</v>
      </c>
      <c r="R79" s="35">
        <f t="shared" ref="R79:S79" si="51">B77</f>
        <v>0</v>
      </c>
      <c r="S79" s="35">
        <f t="shared" si="51"/>
        <v>0</v>
      </c>
    </row>
    <row r="80" spans="1:19" x14ac:dyDescent="0.25">
      <c r="A80" s="97">
        <v>27</v>
      </c>
      <c r="B80" s="98"/>
      <c r="C80" s="99"/>
      <c r="D80" s="10">
        <v>1</v>
      </c>
      <c r="E80" s="5"/>
      <c r="F80" t="str">
        <f>IF($E80="","",IF(ISNA(VLOOKUP($E80,DD!$A$2:$C$150,2,0)),"NO SUCH DIVE",VLOOKUP($E80,DD!$A$2:$C$150,2,0)))</f>
        <v/>
      </c>
      <c r="G80" s="10" t="str">
        <f>IF($E80="","",IF(ISNA(VLOOKUP($E80,DD!$A$2:$C$150,3,0)),"",VLOOKUP($E80,DD!$A$2:$C$150,3,0)))</f>
        <v/>
      </c>
      <c r="H80" s="8"/>
      <c r="I80" s="8"/>
      <c r="J80" s="8"/>
      <c r="K80" s="8"/>
      <c r="L80" s="8"/>
      <c r="M80" s="5"/>
      <c r="N80" s="78">
        <f t="shared" si="41"/>
        <v>0</v>
      </c>
      <c r="O80" s="78">
        <f>IF(N80="","",N80)</f>
        <v>0</v>
      </c>
      <c r="Q80" s="35"/>
      <c r="R80" s="35"/>
      <c r="S80" s="35"/>
    </row>
    <row r="81" spans="1:19" ht="15.75" thickBot="1" x14ac:dyDescent="0.3">
      <c r="A81" s="97"/>
      <c r="B81" s="98"/>
      <c r="C81" s="99"/>
      <c r="D81" s="10">
        <v>2</v>
      </c>
      <c r="E81" s="5"/>
      <c r="F81" t="str">
        <f>IF($E81="","",IF(ISNA(VLOOKUP($E81,DD!$A$2:$C$150,2,0)),"NO SUCH DIVE",VLOOKUP($E81,DD!$A$2:$C$150,2,0)))</f>
        <v/>
      </c>
      <c r="G81" s="10" t="str">
        <f>IF($E81="","",IF(ISNA(VLOOKUP($E81,DD!$A$2:$C$150,3,0)),"",VLOOKUP($E81,DD!$A$2:$C$150,3,0)))</f>
        <v/>
      </c>
      <c r="H81" s="8"/>
      <c r="I81" s="8"/>
      <c r="J81" s="8"/>
      <c r="K81" s="8"/>
      <c r="L81" s="8"/>
      <c r="M81" s="5"/>
      <c r="N81" s="78">
        <f t="shared" si="41"/>
        <v>0</v>
      </c>
      <c r="O81" s="78">
        <f>IF(N81="",O80,N81+O80)</f>
        <v>0</v>
      </c>
      <c r="Q81" s="35"/>
      <c r="R81" s="35"/>
      <c r="S81" s="35"/>
    </row>
    <row r="82" spans="1:19" ht="15.75" thickBot="1" x14ac:dyDescent="0.3">
      <c r="A82" s="97"/>
      <c r="B82" s="98"/>
      <c r="C82" s="99"/>
      <c r="D82" s="10">
        <v>3</v>
      </c>
      <c r="E82" s="5"/>
      <c r="F82" t="str">
        <f>IF($E82="","",IF(ISNA(VLOOKUP($E82,DD!$A$2:$C$150,2,0)),"NO SUCH DIVE",VLOOKUP($E82,DD!$A$2:$C$150,2,0)))</f>
        <v/>
      </c>
      <c r="G82" s="10" t="str">
        <f>IF($E82="","",IF(ISNA(VLOOKUP($E82,DD!$A$2:$C$150,3,0)),"",VLOOKUP($E82,DD!$A$2:$C$150,3,0)))</f>
        <v/>
      </c>
      <c r="H82" s="8"/>
      <c r="I82" s="8"/>
      <c r="J82" s="8"/>
      <c r="K82" s="8"/>
      <c r="L82" s="8"/>
      <c r="M82" s="5"/>
      <c r="N82" s="78">
        <f t="shared" si="41"/>
        <v>0</v>
      </c>
      <c r="O82" s="79">
        <f>IF(N82="",O81,N82+O81)</f>
        <v>0</v>
      </c>
      <c r="Q82" s="35">
        <f t="shared" ref="Q82" si="52">IF(O82&lt;&gt;"",O82+A80/10000,0)</f>
        <v>2.7000000000000001E-3</v>
      </c>
      <c r="R82" s="35">
        <f t="shared" ref="R82:S82" si="53">B80</f>
        <v>0</v>
      </c>
      <c r="S82" s="35">
        <f t="shared" si="53"/>
        <v>0</v>
      </c>
    </row>
    <row r="83" spans="1:19" x14ac:dyDescent="0.25">
      <c r="A83" s="94">
        <v>28</v>
      </c>
      <c r="B83" s="95"/>
      <c r="C83" s="96"/>
      <c r="D83" s="18">
        <v>1</v>
      </c>
      <c r="E83" s="19"/>
      <c r="F83" s="20" t="str">
        <f>IF($E83="","",IF(ISNA(VLOOKUP($E83,DD!$A$2:$C$150,2,0)),"NO SUCH DIVE",VLOOKUP($E83,DD!$A$2:$C$150,2,0)))</f>
        <v/>
      </c>
      <c r="G83" s="18" t="str">
        <f>IF($E83="","",IF(ISNA(VLOOKUP($E83,DD!$A$2:$C$150,3,0)),"",VLOOKUP($E83,DD!$A$2:$C$150,3,0)))</f>
        <v/>
      </c>
      <c r="H83" s="21"/>
      <c r="I83" s="21"/>
      <c r="J83" s="21"/>
      <c r="K83" s="21"/>
      <c r="L83" s="21"/>
      <c r="M83" s="19"/>
      <c r="N83" s="80">
        <f t="shared" si="41"/>
        <v>0</v>
      </c>
      <c r="O83" s="80">
        <f>IF(N83="","",N83)</f>
        <v>0</v>
      </c>
      <c r="Q83" s="35"/>
      <c r="R83" s="35"/>
      <c r="S83" s="35"/>
    </row>
    <row r="84" spans="1:19" ht="15.75" thickBot="1" x14ac:dyDescent="0.3">
      <c r="A84" s="94"/>
      <c r="B84" s="95"/>
      <c r="C84" s="96"/>
      <c r="D84" s="18">
        <v>2</v>
      </c>
      <c r="E84" s="19"/>
      <c r="F84" s="20" t="str">
        <f>IF($E84="","",IF(ISNA(VLOOKUP($E84,DD!$A$2:$C$150,2,0)),"NO SUCH DIVE",VLOOKUP($E84,DD!$A$2:$C$150,2,0)))</f>
        <v/>
      </c>
      <c r="G84" s="18" t="str">
        <f>IF($E84="","",IF(ISNA(VLOOKUP($E84,DD!$A$2:$C$150,3,0)),"",VLOOKUP($E84,DD!$A$2:$C$150,3,0)))</f>
        <v/>
      </c>
      <c r="H84" s="21"/>
      <c r="I84" s="21"/>
      <c r="J84" s="21"/>
      <c r="K84" s="21"/>
      <c r="L84" s="21"/>
      <c r="M84" s="19"/>
      <c r="N84" s="80">
        <f t="shared" si="41"/>
        <v>0</v>
      </c>
      <c r="O84" s="80">
        <f>IF(N84="",O83,N84+O83)</f>
        <v>0</v>
      </c>
      <c r="Q84" s="35"/>
      <c r="R84" s="35"/>
      <c r="S84" s="35"/>
    </row>
    <row r="85" spans="1:19" ht="15.75" thickBot="1" x14ac:dyDescent="0.3">
      <c r="A85" s="94"/>
      <c r="B85" s="95"/>
      <c r="C85" s="96"/>
      <c r="D85" s="18">
        <v>3</v>
      </c>
      <c r="E85" s="19"/>
      <c r="F85" s="20" t="str">
        <f>IF($E85="","",IF(ISNA(VLOOKUP($E85,DD!$A$2:$C$150,2,0)),"NO SUCH DIVE",VLOOKUP($E85,DD!$A$2:$C$150,2,0)))</f>
        <v/>
      </c>
      <c r="G85" s="18" t="str">
        <f>IF($E85="","",IF(ISNA(VLOOKUP($E85,DD!$A$2:$C$150,3,0)),"",VLOOKUP($E85,DD!$A$2:$C$150,3,0)))</f>
        <v/>
      </c>
      <c r="H85" s="21"/>
      <c r="I85" s="21"/>
      <c r="J85" s="21"/>
      <c r="K85" s="21"/>
      <c r="L85" s="21"/>
      <c r="M85" s="19"/>
      <c r="N85" s="80">
        <f t="shared" si="41"/>
        <v>0</v>
      </c>
      <c r="O85" s="81">
        <f>IF(N85="",O84,N85+O84)</f>
        <v>0</v>
      </c>
      <c r="Q85" s="35">
        <f t="shared" ref="Q85" si="54">IF(O85&lt;&gt;"",O85+A83/10000,0)</f>
        <v>2.8E-3</v>
      </c>
      <c r="R85" s="35">
        <f t="shared" ref="R85:S85" si="55">B83</f>
        <v>0</v>
      </c>
      <c r="S85" s="35">
        <f t="shared" si="55"/>
        <v>0</v>
      </c>
    </row>
    <row r="86" spans="1:19" x14ac:dyDescent="0.25">
      <c r="A86" s="97">
        <v>29</v>
      </c>
      <c r="B86" s="98"/>
      <c r="C86" s="99"/>
      <c r="D86" s="10">
        <v>1</v>
      </c>
      <c r="E86" s="5"/>
      <c r="F86" t="str">
        <f>IF($E86="","",IF(ISNA(VLOOKUP($E86,DD!$A$2:$C$150,2,0)),"NO SUCH DIVE",VLOOKUP($E86,DD!$A$2:$C$150,2,0)))</f>
        <v/>
      </c>
      <c r="G86" s="10" t="str">
        <f>IF($E86="","",IF(ISNA(VLOOKUP($E86,DD!$A$2:$C$150,3,0)),"",VLOOKUP($E86,DD!$A$2:$C$150,3,0)))</f>
        <v/>
      </c>
      <c r="H86" s="8"/>
      <c r="I86" s="8"/>
      <c r="J86" s="8"/>
      <c r="K86" s="8"/>
      <c r="L86" s="8"/>
      <c r="M86" s="5"/>
      <c r="N86" s="78">
        <f t="shared" si="41"/>
        <v>0</v>
      </c>
      <c r="O86" s="78">
        <f>IF(N86="","",N86)</f>
        <v>0</v>
      </c>
      <c r="Q86" s="35"/>
      <c r="R86" s="35"/>
      <c r="S86" s="35"/>
    </row>
    <row r="87" spans="1:19" ht="15.75" thickBot="1" x14ac:dyDescent="0.3">
      <c r="A87" s="97"/>
      <c r="B87" s="98"/>
      <c r="C87" s="99"/>
      <c r="D87" s="10">
        <v>2</v>
      </c>
      <c r="E87" s="5"/>
      <c r="F87" t="str">
        <f>IF($E87="","",IF(ISNA(VLOOKUP($E87,DD!$A$2:$C$150,2,0)),"NO SUCH DIVE",VLOOKUP($E87,DD!$A$2:$C$150,2,0)))</f>
        <v/>
      </c>
      <c r="G87" s="10" t="str">
        <f>IF($E87="","",IF(ISNA(VLOOKUP($E87,DD!$A$2:$C$150,3,0)),"",VLOOKUP($E87,DD!$A$2:$C$150,3,0)))</f>
        <v/>
      </c>
      <c r="H87" s="8"/>
      <c r="I87" s="8"/>
      <c r="J87" s="8"/>
      <c r="K87" s="8"/>
      <c r="L87" s="8"/>
      <c r="M87" s="5"/>
      <c r="N87" s="78">
        <f t="shared" si="41"/>
        <v>0</v>
      </c>
      <c r="O87" s="78">
        <f>IF(N87="",O86,N87+O86)</f>
        <v>0</v>
      </c>
      <c r="Q87" s="35"/>
      <c r="R87" s="35"/>
      <c r="S87" s="35"/>
    </row>
    <row r="88" spans="1:19" ht="15.75" thickBot="1" x14ac:dyDescent="0.3">
      <c r="A88" s="97"/>
      <c r="B88" s="98"/>
      <c r="C88" s="99"/>
      <c r="D88" s="10">
        <v>3</v>
      </c>
      <c r="E88" s="5"/>
      <c r="F88" t="str">
        <f>IF($E88="","",IF(ISNA(VLOOKUP($E88,DD!$A$2:$C$150,2,0)),"NO SUCH DIVE",VLOOKUP($E88,DD!$A$2:$C$150,2,0)))</f>
        <v/>
      </c>
      <c r="G88" s="10" t="str">
        <f>IF($E88="","",IF(ISNA(VLOOKUP($E88,DD!$A$2:$C$150,3,0)),"",VLOOKUP($E88,DD!$A$2:$C$150,3,0)))</f>
        <v/>
      </c>
      <c r="H88" s="8"/>
      <c r="I88" s="8"/>
      <c r="J88" s="8"/>
      <c r="K88" s="8"/>
      <c r="L88" s="8"/>
      <c r="M88" s="5"/>
      <c r="N88" s="78">
        <f t="shared" si="41"/>
        <v>0</v>
      </c>
      <c r="O88" s="79">
        <f>IF(N88="",O87,N88+O87)</f>
        <v>0</v>
      </c>
      <c r="Q88" s="35">
        <f t="shared" ref="Q88" si="56">IF(O88&lt;&gt;"",O88+A86/10000,0)</f>
        <v>2.8999999999999998E-3</v>
      </c>
      <c r="R88" s="35">
        <f t="shared" ref="R88:S88" si="57">B86</f>
        <v>0</v>
      </c>
      <c r="S88" s="35">
        <f t="shared" si="57"/>
        <v>0</v>
      </c>
    </row>
    <row r="89" spans="1:19" x14ac:dyDescent="0.25">
      <c r="A89" s="94">
        <v>30</v>
      </c>
      <c r="B89" s="95"/>
      <c r="C89" s="96"/>
      <c r="D89" s="18">
        <v>1</v>
      </c>
      <c r="E89" s="19"/>
      <c r="F89" s="20" t="str">
        <f>IF($E89="","",IF(ISNA(VLOOKUP($E89,DD!$A$2:$C$150,2,0)),"NO SUCH DIVE",VLOOKUP($E89,DD!$A$2:$C$150,2,0)))</f>
        <v/>
      </c>
      <c r="G89" s="18" t="str">
        <f>IF($E89="","",IF(ISNA(VLOOKUP($E89,DD!$A$2:$C$150,3,0)),"",VLOOKUP($E89,DD!$A$2:$C$150,3,0)))</f>
        <v/>
      </c>
      <c r="H89" s="21"/>
      <c r="I89" s="21"/>
      <c r="J89" s="21"/>
      <c r="K89" s="21"/>
      <c r="L89" s="21"/>
      <c r="M89" s="19"/>
      <c r="N89" s="80">
        <f t="shared" si="41"/>
        <v>0</v>
      </c>
      <c r="O89" s="80">
        <f>IF(N89="","",N89)</f>
        <v>0</v>
      </c>
      <c r="Q89" s="35"/>
      <c r="R89" s="35"/>
      <c r="S89" s="35"/>
    </row>
    <row r="90" spans="1:19" ht="15.75" thickBot="1" x14ac:dyDescent="0.3">
      <c r="A90" s="94"/>
      <c r="B90" s="95"/>
      <c r="C90" s="96"/>
      <c r="D90" s="18">
        <v>2</v>
      </c>
      <c r="E90" s="19"/>
      <c r="F90" s="20" t="str">
        <f>IF($E90="","",IF(ISNA(VLOOKUP($E90,DD!$A$2:$C$150,2,0)),"NO SUCH DIVE",VLOOKUP($E90,DD!$A$2:$C$150,2,0)))</f>
        <v/>
      </c>
      <c r="G90" s="18" t="str">
        <f>IF($E90="","",IF(ISNA(VLOOKUP($E90,DD!$A$2:$C$150,3,0)),"",VLOOKUP($E90,DD!$A$2:$C$150,3,0)))</f>
        <v/>
      </c>
      <c r="H90" s="21"/>
      <c r="I90" s="21"/>
      <c r="J90" s="21"/>
      <c r="K90" s="21"/>
      <c r="L90" s="21"/>
      <c r="M90" s="19"/>
      <c r="N90" s="80">
        <f t="shared" si="41"/>
        <v>0</v>
      </c>
      <c r="O90" s="80">
        <f>IF(N90="",O89,N90+O89)</f>
        <v>0</v>
      </c>
      <c r="Q90" s="35"/>
      <c r="R90" s="35"/>
      <c r="S90" s="35"/>
    </row>
    <row r="91" spans="1:19" ht="15.75" thickBot="1" x14ac:dyDescent="0.3">
      <c r="A91" s="94"/>
      <c r="B91" s="95"/>
      <c r="C91" s="96"/>
      <c r="D91" s="18">
        <v>3</v>
      </c>
      <c r="E91" s="19"/>
      <c r="F91" s="20" t="str">
        <f>IF($E91="","",IF(ISNA(VLOOKUP($E91,DD!$A$2:$C$150,2,0)),"NO SUCH DIVE",VLOOKUP($E91,DD!$A$2:$C$150,2,0)))</f>
        <v/>
      </c>
      <c r="G91" s="18" t="str">
        <f>IF($E91="","",IF(ISNA(VLOOKUP($E91,DD!$A$2:$C$150,3,0)),"",VLOOKUP($E91,DD!$A$2:$C$150,3,0)))</f>
        <v/>
      </c>
      <c r="H91" s="21"/>
      <c r="I91" s="21"/>
      <c r="J91" s="21"/>
      <c r="K91" s="21"/>
      <c r="L91" s="21"/>
      <c r="M91" s="19"/>
      <c r="N91" s="80">
        <f t="shared" si="41"/>
        <v>0</v>
      </c>
      <c r="O91" s="81">
        <f>IF(N91="",O90,N91+O90)</f>
        <v>0</v>
      </c>
      <c r="Q91" s="35">
        <f t="shared" ref="Q91" si="58">IF(O91&lt;&gt;"",O91+A89/10000,0)</f>
        <v>3.0000000000000001E-3</v>
      </c>
      <c r="R91" s="35">
        <f t="shared" ref="R91:S91" si="59">B89</f>
        <v>0</v>
      </c>
      <c r="S91" s="35">
        <f t="shared" si="59"/>
        <v>0</v>
      </c>
    </row>
    <row r="92" spans="1:19" x14ac:dyDescent="0.25">
      <c r="A92" s="97">
        <v>31</v>
      </c>
      <c r="B92" s="98"/>
      <c r="C92" s="99"/>
      <c r="D92" s="10">
        <v>1</v>
      </c>
      <c r="E92" s="5"/>
      <c r="F92" t="str">
        <f>IF($E92="","",IF(ISNA(VLOOKUP($E92,DD!$A$2:$C$150,2,0)),"NO SUCH DIVE",VLOOKUP($E92,DD!$A$2:$C$150,2,0)))</f>
        <v/>
      </c>
      <c r="G92" s="10" t="str">
        <f>IF($E92="","",IF(ISNA(VLOOKUP($E92,DD!$A$2:$C$150,3,0)),"",VLOOKUP($E92,DD!$A$2:$C$150,3,0)))</f>
        <v/>
      </c>
      <c r="H92" s="8"/>
      <c r="I92" s="8"/>
      <c r="J92" s="8"/>
      <c r="K92" s="8"/>
      <c r="L92" s="8"/>
      <c r="M92" s="5"/>
      <c r="N92" s="78">
        <f t="shared" si="41"/>
        <v>0</v>
      </c>
      <c r="O92" s="78">
        <f>IF(N92="","",N92)</f>
        <v>0</v>
      </c>
      <c r="Q92" s="35"/>
      <c r="R92" s="35"/>
      <c r="S92" s="35"/>
    </row>
    <row r="93" spans="1:19" ht="15.75" thickBot="1" x14ac:dyDescent="0.3">
      <c r="A93" s="97"/>
      <c r="B93" s="98"/>
      <c r="C93" s="99"/>
      <c r="D93" s="10">
        <v>2</v>
      </c>
      <c r="E93" s="5"/>
      <c r="F93" t="str">
        <f>IF($E93="","",IF(ISNA(VLOOKUP($E93,DD!$A$2:$C$150,2,0)),"NO SUCH DIVE",VLOOKUP($E93,DD!$A$2:$C$150,2,0)))</f>
        <v/>
      </c>
      <c r="G93" s="10" t="str">
        <f>IF($E93="","",IF(ISNA(VLOOKUP($E93,DD!$A$2:$C$150,3,0)),"",VLOOKUP($E93,DD!$A$2:$C$150,3,0)))</f>
        <v/>
      </c>
      <c r="H93" s="8"/>
      <c r="I93" s="8"/>
      <c r="J93" s="8"/>
      <c r="K93" s="8"/>
      <c r="L93" s="8"/>
      <c r="M93" s="5"/>
      <c r="N93" s="78">
        <f t="shared" si="41"/>
        <v>0</v>
      </c>
      <c r="O93" s="78">
        <f>IF(N93="",O92,N93+O92)</f>
        <v>0</v>
      </c>
      <c r="Q93" s="35"/>
      <c r="R93" s="35"/>
      <c r="S93" s="35"/>
    </row>
    <row r="94" spans="1:19" ht="15.75" thickBot="1" x14ac:dyDescent="0.3">
      <c r="A94" s="97"/>
      <c r="B94" s="98"/>
      <c r="C94" s="99"/>
      <c r="D94" s="10">
        <v>3</v>
      </c>
      <c r="E94" s="5"/>
      <c r="F94" t="str">
        <f>IF($E94="","",IF(ISNA(VLOOKUP($E94,DD!$A$2:$C$150,2,0)),"NO SUCH DIVE",VLOOKUP($E94,DD!$A$2:$C$150,2,0)))</f>
        <v/>
      </c>
      <c r="G94" s="10" t="str">
        <f>IF($E94="","",IF(ISNA(VLOOKUP($E94,DD!$A$2:$C$150,3,0)),"",VLOOKUP($E94,DD!$A$2:$C$150,3,0)))</f>
        <v/>
      </c>
      <c r="H94" s="8"/>
      <c r="I94" s="8"/>
      <c r="J94" s="8"/>
      <c r="K94" s="8"/>
      <c r="L94" s="8"/>
      <c r="M94" s="5"/>
      <c r="N94" s="78">
        <f t="shared" si="41"/>
        <v>0</v>
      </c>
      <c r="O94" s="79">
        <f>IF(N94="",O93,N94+O93)</f>
        <v>0</v>
      </c>
      <c r="Q94" s="35">
        <f t="shared" ref="Q94" si="60">IF(O94&lt;&gt;"",O94+A92/10000,0)</f>
        <v>3.0999999999999999E-3</v>
      </c>
      <c r="R94" s="35">
        <f t="shared" ref="R94:S94" si="61">B92</f>
        <v>0</v>
      </c>
      <c r="S94" s="35">
        <f t="shared" si="61"/>
        <v>0</v>
      </c>
    </row>
    <row r="95" spans="1:19" x14ac:dyDescent="0.25">
      <c r="A95" s="94">
        <v>32</v>
      </c>
      <c r="B95" s="95"/>
      <c r="C95" s="96"/>
      <c r="D95" s="18">
        <v>1</v>
      </c>
      <c r="E95" s="19"/>
      <c r="F95" s="20" t="str">
        <f>IF($E95="","",IF(ISNA(VLOOKUP($E95,DD!$A$2:$C$150,2,0)),"NO SUCH DIVE",VLOOKUP($E95,DD!$A$2:$C$150,2,0)))</f>
        <v/>
      </c>
      <c r="G95" s="18" t="str">
        <f>IF($E95="","",IF(ISNA(VLOOKUP($E95,DD!$A$2:$C$150,3,0)),"",VLOOKUP($E95,DD!$A$2:$C$150,3,0)))</f>
        <v/>
      </c>
      <c r="H95" s="21"/>
      <c r="I95" s="21"/>
      <c r="J95" s="21"/>
      <c r="K95" s="21"/>
      <c r="L95" s="21"/>
      <c r="M95" s="19"/>
      <c r="N95" s="80">
        <f t="shared" si="41"/>
        <v>0</v>
      </c>
      <c r="O95" s="80">
        <f>IF(N95="","",N95)</f>
        <v>0</v>
      </c>
      <c r="Q95" s="35"/>
      <c r="R95" s="35"/>
      <c r="S95" s="35"/>
    </row>
    <row r="96" spans="1:19" ht="15.75" thickBot="1" x14ac:dyDescent="0.3">
      <c r="A96" s="94"/>
      <c r="B96" s="95"/>
      <c r="C96" s="96"/>
      <c r="D96" s="18">
        <v>2</v>
      </c>
      <c r="E96" s="19"/>
      <c r="F96" s="20" t="str">
        <f>IF($E96="","",IF(ISNA(VLOOKUP($E96,DD!$A$2:$C$150,2,0)),"NO SUCH DIVE",VLOOKUP($E96,DD!$A$2:$C$150,2,0)))</f>
        <v/>
      </c>
      <c r="G96" s="18" t="str">
        <f>IF($E96="","",IF(ISNA(VLOOKUP($E96,DD!$A$2:$C$150,3,0)),"",VLOOKUP($E96,DD!$A$2:$C$150,3,0)))</f>
        <v/>
      </c>
      <c r="H96" s="21"/>
      <c r="I96" s="21"/>
      <c r="J96" s="21"/>
      <c r="K96" s="21"/>
      <c r="L96" s="21"/>
      <c r="M96" s="19"/>
      <c r="N96" s="80">
        <f t="shared" si="41"/>
        <v>0</v>
      </c>
      <c r="O96" s="80">
        <f>IF(N96="",O95,N96+O95)</f>
        <v>0</v>
      </c>
      <c r="Q96" s="35"/>
      <c r="R96" s="35"/>
      <c r="S96" s="35"/>
    </row>
    <row r="97" spans="1:19" ht="15.75" thickBot="1" x14ac:dyDescent="0.3">
      <c r="A97" s="94"/>
      <c r="B97" s="95"/>
      <c r="C97" s="96"/>
      <c r="D97" s="18">
        <v>3</v>
      </c>
      <c r="E97" s="19"/>
      <c r="F97" s="20" t="str">
        <f>IF($E97="","",IF(ISNA(VLOOKUP($E97,DD!$A$2:$C$150,2,0)),"NO SUCH DIVE",VLOOKUP($E97,DD!$A$2:$C$150,2,0)))</f>
        <v/>
      </c>
      <c r="G97" s="18" t="str">
        <f>IF($E97="","",IF(ISNA(VLOOKUP($E97,DD!$A$2:$C$150,3,0)),"",VLOOKUP($E97,DD!$A$2:$C$150,3,0)))</f>
        <v/>
      </c>
      <c r="H97" s="21"/>
      <c r="I97" s="21"/>
      <c r="J97" s="21"/>
      <c r="K97" s="21"/>
      <c r="L97" s="21"/>
      <c r="M97" s="19"/>
      <c r="N97" s="80">
        <f t="shared" si="41"/>
        <v>0</v>
      </c>
      <c r="O97" s="81">
        <f>IF(N97="",O96,N97+O96)</f>
        <v>0</v>
      </c>
      <c r="Q97" s="35">
        <f t="shared" ref="Q97" si="62">IF(O97&lt;&gt;"",O97+A95/10000,0)</f>
        <v>3.2000000000000002E-3</v>
      </c>
      <c r="R97" s="35">
        <f t="shared" ref="R97:S97" si="63">B95</f>
        <v>0</v>
      </c>
      <c r="S97" s="35">
        <f t="shared" si="63"/>
        <v>0</v>
      </c>
    </row>
    <row r="98" spans="1:19" x14ac:dyDescent="0.25">
      <c r="A98" s="97">
        <v>33</v>
      </c>
      <c r="B98" s="98"/>
      <c r="C98" s="99"/>
      <c r="D98" s="10">
        <v>1</v>
      </c>
      <c r="E98" s="5"/>
      <c r="F98" t="str">
        <f>IF($E98="","",IF(ISNA(VLOOKUP($E98,DD!$A$2:$C$150,2,0)),"NO SUCH DIVE",VLOOKUP($E98,DD!$A$2:$C$150,2,0)))</f>
        <v/>
      </c>
      <c r="G98" s="10" t="str">
        <f>IF($E98="","",IF(ISNA(VLOOKUP($E98,DD!$A$2:$C$150,3,0)),"",VLOOKUP($E98,DD!$A$2:$C$150,3,0)))</f>
        <v/>
      </c>
      <c r="H98" s="8"/>
      <c r="I98" s="8"/>
      <c r="J98" s="8"/>
      <c r="K98" s="8"/>
      <c r="L98" s="8"/>
      <c r="M98" s="5"/>
      <c r="N98" s="78">
        <f t="shared" si="41"/>
        <v>0</v>
      </c>
      <c r="O98" s="78">
        <f>IF(N98="","",N98)</f>
        <v>0</v>
      </c>
      <c r="Q98" s="35"/>
      <c r="R98" s="35"/>
      <c r="S98" s="35"/>
    </row>
    <row r="99" spans="1:19" ht="15.75" thickBot="1" x14ac:dyDescent="0.3">
      <c r="A99" s="97"/>
      <c r="B99" s="98"/>
      <c r="C99" s="99"/>
      <c r="D99" s="10">
        <v>2</v>
      </c>
      <c r="E99" s="5"/>
      <c r="F99" t="str">
        <f>IF($E99="","",IF(ISNA(VLOOKUP($E99,DD!$A$2:$C$150,2,0)),"NO SUCH DIVE",VLOOKUP($E99,DD!$A$2:$C$150,2,0)))</f>
        <v/>
      </c>
      <c r="G99" s="10" t="str">
        <f>IF($E99="","",IF(ISNA(VLOOKUP($E99,DD!$A$2:$C$150,3,0)),"",VLOOKUP($E99,DD!$A$2:$C$150,3,0)))</f>
        <v/>
      </c>
      <c r="H99" s="8"/>
      <c r="I99" s="8"/>
      <c r="J99" s="8"/>
      <c r="K99" s="8"/>
      <c r="L99" s="8"/>
      <c r="M99" s="5"/>
      <c r="N99" s="78">
        <f t="shared" si="41"/>
        <v>0</v>
      </c>
      <c r="O99" s="78">
        <f>IF(N99="",O98,N99+O98)</f>
        <v>0</v>
      </c>
      <c r="Q99" s="35"/>
      <c r="R99" s="35"/>
      <c r="S99" s="35"/>
    </row>
    <row r="100" spans="1:19" ht="15.75" thickBot="1" x14ac:dyDescent="0.3">
      <c r="A100" s="97"/>
      <c r="B100" s="98"/>
      <c r="C100" s="99"/>
      <c r="D100" s="10">
        <v>3</v>
      </c>
      <c r="E100" s="5"/>
      <c r="F100" t="str">
        <f>IF($E100="","",IF(ISNA(VLOOKUP($E100,DD!$A$2:$C$150,2,0)),"NO SUCH DIVE",VLOOKUP($E100,DD!$A$2:$C$150,2,0)))</f>
        <v/>
      </c>
      <c r="G100" s="10" t="str">
        <f>IF($E100="","",IF(ISNA(VLOOKUP($E100,DD!$A$2:$C$150,3,0)),"",VLOOKUP($E100,DD!$A$2:$C$150,3,0)))</f>
        <v/>
      </c>
      <c r="H100" s="8"/>
      <c r="I100" s="8"/>
      <c r="J100" s="8"/>
      <c r="K100" s="8"/>
      <c r="L100" s="8"/>
      <c r="M100" s="5"/>
      <c r="N100" s="78">
        <f t="shared" si="41"/>
        <v>0</v>
      </c>
      <c r="O100" s="79">
        <f>IF(N100="",O99,N100+O99)</f>
        <v>0</v>
      </c>
      <c r="Q100" s="35">
        <f t="shared" ref="Q100" si="64">IF(O100&lt;&gt;"",O100+A98/10000,0)</f>
        <v>3.3E-3</v>
      </c>
      <c r="R100" s="35">
        <f t="shared" ref="R100:S100" si="65">B98</f>
        <v>0</v>
      </c>
      <c r="S100" s="35">
        <f t="shared" si="65"/>
        <v>0</v>
      </c>
    </row>
    <row r="101" spans="1:19" x14ac:dyDescent="0.25">
      <c r="A101" s="94">
        <v>34</v>
      </c>
      <c r="B101" s="95"/>
      <c r="C101" s="96"/>
      <c r="D101" s="18">
        <v>1</v>
      </c>
      <c r="E101" s="19"/>
      <c r="F101" s="20" t="str">
        <f>IF($E101="","",IF(ISNA(VLOOKUP($E101,DD!$A$2:$C$150,2,0)),"NO SUCH DIVE",VLOOKUP($E101,DD!$A$2:$C$150,2,0)))</f>
        <v/>
      </c>
      <c r="G101" s="18" t="str">
        <f>IF($E101="","",IF(ISNA(VLOOKUP($E101,DD!$A$2:$C$150,3,0)),"",VLOOKUP($E101,DD!$A$2:$C$150,3,0)))</f>
        <v/>
      </c>
      <c r="H101" s="21"/>
      <c r="I101" s="21"/>
      <c r="J101" s="21"/>
      <c r="K101" s="21"/>
      <c r="L101" s="21"/>
      <c r="M101" s="19"/>
      <c r="N101" s="80">
        <f t="shared" si="41"/>
        <v>0</v>
      </c>
      <c r="O101" s="80">
        <f>IF(N101="","",N101)</f>
        <v>0</v>
      </c>
      <c r="Q101" s="35"/>
      <c r="R101" s="35"/>
      <c r="S101" s="35"/>
    </row>
    <row r="102" spans="1:19" ht="15.75" thickBot="1" x14ac:dyDescent="0.3">
      <c r="A102" s="94"/>
      <c r="B102" s="95"/>
      <c r="C102" s="96"/>
      <c r="D102" s="18">
        <v>2</v>
      </c>
      <c r="E102" s="19"/>
      <c r="F102" s="20" t="str">
        <f>IF($E102="","",IF(ISNA(VLOOKUP($E102,DD!$A$2:$C$150,2,0)),"NO SUCH DIVE",VLOOKUP($E102,DD!$A$2:$C$150,2,0)))</f>
        <v/>
      </c>
      <c r="G102" s="18" t="str">
        <f>IF($E102="","",IF(ISNA(VLOOKUP($E102,DD!$A$2:$C$150,3,0)),"",VLOOKUP($E102,DD!$A$2:$C$150,3,0)))</f>
        <v/>
      </c>
      <c r="H102" s="21"/>
      <c r="I102" s="21"/>
      <c r="J102" s="21"/>
      <c r="K102" s="21"/>
      <c r="L102" s="21"/>
      <c r="M102" s="19"/>
      <c r="N102" s="80">
        <f t="shared" si="41"/>
        <v>0</v>
      </c>
      <c r="O102" s="80">
        <f>IF(N102="",O101,N102+O101)</f>
        <v>0</v>
      </c>
      <c r="Q102" s="35"/>
      <c r="R102" s="35"/>
      <c r="S102" s="35"/>
    </row>
    <row r="103" spans="1:19" ht="15.75" thickBot="1" x14ac:dyDescent="0.3">
      <c r="A103" s="94"/>
      <c r="B103" s="95"/>
      <c r="C103" s="96"/>
      <c r="D103" s="18">
        <v>3</v>
      </c>
      <c r="E103" s="19"/>
      <c r="F103" s="20" t="str">
        <f>IF($E103="","",IF(ISNA(VLOOKUP($E103,DD!$A$2:$C$150,2,0)),"NO SUCH DIVE",VLOOKUP($E103,DD!$A$2:$C$150,2,0)))</f>
        <v/>
      </c>
      <c r="G103" s="18" t="str">
        <f>IF($E103="","",IF(ISNA(VLOOKUP($E103,DD!$A$2:$C$150,3,0)),"",VLOOKUP($E103,DD!$A$2:$C$150,3,0)))</f>
        <v/>
      </c>
      <c r="H103" s="21"/>
      <c r="I103" s="21"/>
      <c r="J103" s="21"/>
      <c r="K103" s="21"/>
      <c r="L103" s="21"/>
      <c r="M103" s="19"/>
      <c r="N103" s="80">
        <f t="shared" si="41"/>
        <v>0</v>
      </c>
      <c r="O103" s="81">
        <f>IF(N103="",O102,N103+O102)</f>
        <v>0</v>
      </c>
      <c r="Q103" s="35">
        <f t="shared" ref="Q103" si="66">IF(O103&lt;&gt;"",O103+A101/10000,0)</f>
        <v>3.3999999999999998E-3</v>
      </c>
      <c r="R103" s="35">
        <f t="shared" ref="R103:S103" si="67">B101</f>
        <v>0</v>
      </c>
      <c r="S103" s="35">
        <f t="shared" si="67"/>
        <v>0</v>
      </c>
    </row>
    <row r="104" spans="1:19" x14ac:dyDescent="0.25">
      <c r="A104" s="97">
        <v>35</v>
      </c>
      <c r="B104" s="98"/>
      <c r="C104" s="99"/>
      <c r="D104" s="10">
        <v>1</v>
      </c>
      <c r="E104" s="5"/>
      <c r="F104" t="str">
        <f>IF($E104="","",IF(ISNA(VLOOKUP($E104,DD!$A$2:$C$150,2,0)),"NO SUCH DIVE",VLOOKUP($E104,DD!$A$2:$C$150,2,0)))</f>
        <v/>
      </c>
      <c r="G104" s="10" t="str">
        <f>IF($E104="","",IF(ISNA(VLOOKUP($E104,DD!$A$2:$C$150,3,0)),"",VLOOKUP($E104,DD!$A$2:$C$150,3,0)))</f>
        <v/>
      </c>
      <c r="H104" s="8"/>
      <c r="I104" s="8"/>
      <c r="J104" s="8"/>
      <c r="K104" s="8"/>
      <c r="L104" s="8"/>
      <c r="M104" s="5"/>
      <c r="N104" s="78">
        <f t="shared" si="41"/>
        <v>0</v>
      </c>
      <c r="O104" s="78">
        <f>IF(N104="","",N104)</f>
        <v>0</v>
      </c>
      <c r="Q104" s="35"/>
      <c r="R104" s="35"/>
      <c r="S104" s="35"/>
    </row>
    <row r="105" spans="1:19" ht="15.75" thickBot="1" x14ac:dyDescent="0.3">
      <c r="A105" s="97"/>
      <c r="B105" s="98"/>
      <c r="C105" s="99"/>
      <c r="D105" s="10">
        <v>2</v>
      </c>
      <c r="E105" s="5"/>
      <c r="F105" t="str">
        <f>IF($E105="","",IF(ISNA(VLOOKUP($E105,DD!$A$2:$C$150,2,0)),"NO SUCH DIVE",VLOOKUP($E105,DD!$A$2:$C$150,2,0)))</f>
        <v/>
      </c>
      <c r="G105" s="10" t="str">
        <f>IF($E105="","",IF(ISNA(VLOOKUP($E105,DD!$A$2:$C$150,3,0)),"",VLOOKUP($E105,DD!$A$2:$C$150,3,0)))</f>
        <v/>
      </c>
      <c r="H105" s="8"/>
      <c r="I105" s="8"/>
      <c r="J105" s="8"/>
      <c r="K105" s="8"/>
      <c r="L105" s="8"/>
      <c r="M105" s="5"/>
      <c r="N105" s="78">
        <f t="shared" si="41"/>
        <v>0</v>
      </c>
      <c r="O105" s="78">
        <f>IF(N105="",O104,N105+O104)</f>
        <v>0</v>
      </c>
      <c r="Q105" s="35"/>
      <c r="R105" s="35"/>
      <c r="S105" s="35"/>
    </row>
    <row r="106" spans="1:19" ht="15.75" thickBot="1" x14ac:dyDescent="0.3">
      <c r="A106" s="97"/>
      <c r="B106" s="98"/>
      <c r="C106" s="99"/>
      <c r="D106" s="10">
        <v>3</v>
      </c>
      <c r="E106" s="5"/>
      <c r="F106" t="str">
        <f>IF($E106="","",IF(ISNA(VLOOKUP($E106,DD!$A$2:$C$150,2,0)),"NO SUCH DIVE",VLOOKUP($E106,DD!$A$2:$C$150,2,0)))</f>
        <v/>
      </c>
      <c r="G106" s="10" t="str">
        <f>IF($E106="","",IF(ISNA(VLOOKUP($E106,DD!$A$2:$C$150,3,0)),"",VLOOKUP($E106,DD!$A$2:$C$150,3,0)))</f>
        <v/>
      </c>
      <c r="H106" s="8"/>
      <c r="I106" s="8"/>
      <c r="J106" s="8"/>
      <c r="K106" s="8"/>
      <c r="L106" s="8"/>
      <c r="M106" s="5"/>
      <c r="N106" s="78">
        <f t="shared" si="41"/>
        <v>0</v>
      </c>
      <c r="O106" s="79">
        <f>IF(N106="",O105,N106+O105)</f>
        <v>0</v>
      </c>
      <c r="Q106" s="35">
        <f t="shared" ref="Q106" si="68">IF(O106&lt;&gt;"",O106+A104/10000,0)</f>
        <v>3.5000000000000001E-3</v>
      </c>
      <c r="R106" s="35">
        <f t="shared" ref="R106:S106" si="69">B104</f>
        <v>0</v>
      </c>
      <c r="S106" s="35">
        <f t="shared" si="69"/>
        <v>0</v>
      </c>
    </row>
    <row r="107" spans="1:19" x14ac:dyDescent="0.25">
      <c r="A107" s="94">
        <v>36</v>
      </c>
      <c r="B107" s="95"/>
      <c r="C107" s="96"/>
      <c r="D107" s="18">
        <v>1</v>
      </c>
      <c r="E107" s="19"/>
      <c r="F107" s="20" t="str">
        <f>IF($E107="","",IF(ISNA(VLOOKUP($E107,DD!$A$2:$C$150,2,0)),"NO SUCH DIVE",VLOOKUP($E107,DD!$A$2:$C$150,2,0)))</f>
        <v/>
      </c>
      <c r="G107" s="18" t="str">
        <f>IF($E107="","",IF(ISNA(VLOOKUP($E107,DD!$A$2:$C$150,3,0)),"",VLOOKUP($E107,DD!$A$2:$C$150,3,0)))</f>
        <v/>
      </c>
      <c r="H107" s="21"/>
      <c r="I107" s="21"/>
      <c r="J107" s="21"/>
      <c r="K107" s="21"/>
      <c r="L107" s="21"/>
      <c r="M107" s="19"/>
      <c r="N107" s="80">
        <f t="shared" si="41"/>
        <v>0</v>
      </c>
      <c r="O107" s="80">
        <f>IF(N107="","",N107)</f>
        <v>0</v>
      </c>
      <c r="Q107" s="35"/>
      <c r="R107" s="35"/>
      <c r="S107" s="35"/>
    </row>
    <row r="108" spans="1:19" ht="15.75" thickBot="1" x14ac:dyDescent="0.3">
      <c r="A108" s="94"/>
      <c r="B108" s="95"/>
      <c r="C108" s="96"/>
      <c r="D108" s="18">
        <v>2</v>
      </c>
      <c r="E108" s="19"/>
      <c r="F108" s="20" t="str">
        <f>IF($E108="","",IF(ISNA(VLOOKUP($E108,DD!$A$2:$C$150,2,0)),"NO SUCH DIVE",VLOOKUP($E108,DD!$A$2:$C$150,2,0)))</f>
        <v/>
      </c>
      <c r="G108" s="18" t="str">
        <f>IF($E108="","",IF(ISNA(VLOOKUP($E108,DD!$A$2:$C$150,3,0)),"",VLOOKUP($E108,DD!$A$2:$C$150,3,0)))</f>
        <v/>
      </c>
      <c r="H108" s="21"/>
      <c r="I108" s="21"/>
      <c r="J108" s="21"/>
      <c r="K108" s="21"/>
      <c r="L108" s="21"/>
      <c r="M108" s="19"/>
      <c r="N108" s="80">
        <f t="shared" si="41"/>
        <v>0</v>
      </c>
      <c r="O108" s="80">
        <f>IF(N108="",O107,N108+O107)</f>
        <v>0</v>
      </c>
      <c r="Q108" s="35"/>
      <c r="R108" s="35"/>
      <c r="S108" s="35"/>
    </row>
    <row r="109" spans="1:19" ht="15.75" thickBot="1" x14ac:dyDescent="0.3">
      <c r="A109" s="94"/>
      <c r="B109" s="95"/>
      <c r="C109" s="96"/>
      <c r="D109" s="18">
        <v>3</v>
      </c>
      <c r="E109" s="19"/>
      <c r="F109" s="20" t="str">
        <f>IF($E109="","",IF(ISNA(VLOOKUP($E109,DD!$A$2:$C$150,2,0)),"NO SUCH DIVE",VLOOKUP($E109,DD!$A$2:$C$150,2,0)))</f>
        <v/>
      </c>
      <c r="G109" s="18" t="str">
        <f>IF($E109="","",IF(ISNA(VLOOKUP($E109,DD!$A$2:$C$150,3,0)),"",VLOOKUP($E109,DD!$A$2:$C$150,3,0)))</f>
        <v/>
      </c>
      <c r="H109" s="21"/>
      <c r="I109" s="21"/>
      <c r="J109" s="21"/>
      <c r="K109" s="21"/>
      <c r="L109" s="21"/>
      <c r="M109" s="19"/>
      <c r="N109" s="80">
        <f t="shared" si="41"/>
        <v>0</v>
      </c>
      <c r="O109" s="81">
        <f>IF(N109="",O108,N109+O108)</f>
        <v>0</v>
      </c>
      <c r="Q109" s="35">
        <f t="shared" ref="Q109" si="70">IF(O109&lt;&gt;"",O109+A107/10000,0)</f>
        <v>3.5999999999999999E-3</v>
      </c>
      <c r="R109" s="35">
        <f t="shared" ref="R109:S109" si="71">B107</f>
        <v>0</v>
      </c>
      <c r="S109" s="35">
        <f t="shared" si="71"/>
        <v>0</v>
      </c>
    </row>
    <row r="110" spans="1:19" x14ac:dyDescent="0.25">
      <c r="A110" s="97">
        <v>37</v>
      </c>
      <c r="B110" s="98"/>
      <c r="C110" s="99"/>
      <c r="D110" s="10">
        <v>1</v>
      </c>
      <c r="E110" s="5"/>
      <c r="F110" t="str">
        <f>IF($E110="","",IF(ISNA(VLOOKUP($E110,DD!$A$2:$C$150,2,0)),"NO SUCH DIVE",VLOOKUP($E110,DD!$A$2:$C$150,2,0)))</f>
        <v/>
      </c>
      <c r="G110" s="10" t="str">
        <f>IF($E110="","",IF(ISNA(VLOOKUP($E110,DD!$A$2:$C$150,3,0)),"",VLOOKUP($E110,DD!$A$2:$C$150,3,0)))</f>
        <v/>
      </c>
      <c r="H110" s="8"/>
      <c r="I110" s="8"/>
      <c r="J110" s="8"/>
      <c r="K110" s="8"/>
      <c r="L110" s="8"/>
      <c r="M110" s="5"/>
      <c r="N110" s="78">
        <f t="shared" si="41"/>
        <v>0</v>
      </c>
      <c r="O110" s="78">
        <f>IF(N110="","",N110)</f>
        <v>0</v>
      </c>
      <c r="Q110" s="35"/>
      <c r="R110" s="35"/>
      <c r="S110" s="35"/>
    </row>
    <row r="111" spans="1:19" ht="15.75" thickBot="1" x14ac:dyDescent="0.3">
      <c r="A111" s="97"/>
      <c r="B111" s="98"/>
      <c r="C111" s="99"/>
      <c r="D111" s="10">
        <v>2</v>
      </c>
      <c r="E111" s="5"/>
      <c r="F111" t="str">
        <f>IF($E111="","",IF(ISNA(VLOOKUP($E111,DD!$A$2:$C$150,2,0)),"NO SUCH DIVE",VLOOKUP($E111,DD!$A$2:$C$150,2,0)))</f>
        <v/>
      </c>
      <c r="G111" s="10" t="str">
        <f>IF($E111="","",IF(ISNA(VLOOKUP($E111,DD!$A$2:$C$150,3,0)),"",VLOOKUP($E111,DD!$A$2:$C$150,3,0)))</f>
        <v/>
      </c>
      <c r="H111" s="8"/>
      <c r="I111" s="8"/>
      <c r="J111" s="8"/>
      <c r="K111" s="8"/>
      <c r="L111" s="8"/>
      <c r="M111" s="5"/>
      <c r="N111" s="78">
        <f t="shared" si="41"/>
        <v>0</v>
      </c>
      <c r="O111" s="78">
        <f>IF(N111="",O110,N111+O110)</f>
        <v>0</v>
      </c>
      <c r="Q111" s="35"/>
      <c r="R111" s="35"/>
      <c r="S111" s="35"/>
    </row>
    <row r="112" spans="1:19" ht="15.75" thickBot="1" x14ac:dyDescent="0.3">
      <c r="A112" s="97"/>
      <c r="B112" s="98"/>
      <c r="C112" s="99"/>
      <c r="D112" s="10">
        <v>3</v>
      </c>
      <c r="E112" s="5"/>
      <c r="F112" t="str">
        <f>IF($E112="","",IF(ISNA(VLOOKUP($E112,DD!$A$2:$C$150,2,0)),"NO SUCH DIVE",VLOOKUP($E112,DD!$A$2:$C$150,2,0)))</f>
        <v/>
      </c>
      <c r="G112" s="10" t="str">
        <f>IF($E112="","",IF(ISNA(VLOOKUP($E112,DD!$A$2:$C$150,3,0)),"",VLOOKUP($E112,DD!$A$2:$C$150,3,0)))</f>
        <v/>
      </c>
      <c r="H112" s="8"/>
      <c r="I112" s="8"/>
      <c r="J112" s="8"/>
      <c r="K112" s="8"/>
      <c r="L112" s="8"/>
      <c r="M112" s="5"/>
      <c r="N112" s="78">
        <f t="shared" si="41"/>
        <v>0</v>
      </c>
      <c r="O112" s="79">
        <f>IF(N112="",O111,N112+O111)</f>
        <v>0</v>
      </c>
      <c r="Q112" s="35">
        <f t="shared" ref="Q112" si="72">IF(O112&lt;&gt;"",O112+A110/10000,0)</f>
        <v>3.7000000000000002E-3</v>
      </c>
      <c r="R112" s="35">
        <f t="shared" ref="R112:S112" si="73">B110</f>
        <v>0</v>
      </c>
      <c r="S112" s="35">
        <f t="shared" si="73"/>
        <v>0</v>
      </c>
    </row>
    <row r="113" spans="1:30" x14ac:dyDescent="0.25">
      <c r="A113" s="94">
        <v>38</v>
      </c>
      <c r="B113" s="95"/>
      <c r="C113" s="96"/>
      <c r="D113" s="18">
        <v>1</v>
      </c>
      <c r="E113" s="19"/>
      <c r="F113" s="20" t="str">
        <f>IF($E113="","",IF(ISNA(VLOOKUP($E113,DD!$A$2:$C$150,2,0)),"NO SUCH DIVE",VLOOKUP($E113,DD!$A$2:$C$150,2,0)))</f>
        <v/>
      </c>
      <c r="G113" s="18" t="str">
        <f>IF($E113="","",IF(ISNA(VLOOKUP($E113,DD!$A$2:$C$150,3,0)),"",VLOOKUP($E113,DD!$A$2:$C$150,3,0)))</f>
        <v/>
      </c>
      <c r="H113" s="21"/>
      <c r="I113" s="21"/>
      <c r="J113" s="21"/>
      <c r="K113" s="21"/>
      <c r="L113" s="21"/>
      <c r="M113" s="19"/>
      <c r="N113" s="80">
        <f t="shared" si="41"/>
        <v>0</v>
      </c>
      <c r="O113" s="80">
        <f>IF(N113="","",N113)</f>
        <v>0</v>
      </c>
      <c r="Q113" s="35"/>
      <c r="R113" s="35"/>
      <c r="S113" s="35"/>
    </row>
    <row r="114" spans="1:30" ht="15.75" thickBot="1" x14ac:dyDescent="0.3">
      <c r="A114" s="94"/>
      <c r="B114" s="95"/>
      <c r="C114" s="96"/>
      <c r="D114" s="18">
        <v>2</v>
      </c>
      <c r="E114" s="19"/>
      <c r="F114" s="20" t="str">
        <f>IF($E114="","",IF(ISNA(VLOOKUP($E114,DD!$A$2:$C$150,2,0)),"NO SUCH DIVE",VLOOKUP($E114,DD!$A$2:$C$150,2,0)))</f>
        <v/>
      </c>
      <c r="G114" s="18" t="str">
        <f>IF($E114="","",IF(ISNA(VLOOKUP($E114,DD!$A$2:$C$150,3,0)),"",VLOOKUP($E114,DD!$A$2:$C$150,3,0)))</f>
        <v/>
      </c>
      <c r="H114" s="21"/>
      <c r="I114" s="21"/>
      <c r="J114" s="21"/>
      <c r="K114" s="21"/>
      <c r="L114" s="21"/>
      <c r="M114" s="19"/>
      <c r="N114" s="80">
        <f t="shared" si="41"/>
        <v>0</v>
      </c>
      <c r="O114" s="80">
        <f>IF(N114="",O113,N114+O113)</f>
        <v>0</v>
      </c>
      <c r="Q114" s="35"/>
      <c r="R114" s="35"/>
      <c r="S114" s="35"/>
    </row>
    <row r="115" spans="1:30" ht="15.75" thickBot="1" x14ac:dyDescent="0.3">
      <c r="A115" s="94"/>
      <c r="B115" s="95"/>
      <c r="C115" s="96"/>
      <c r="D115" s="18">
        <v>3</v>
      </c>
      <c r="E115" s="19"/>
      <c r="F115" s="20" t="str">
        <f>IF($E115="","",IF(ISNA(VLOOKUP($E115,DD!$A$2:$C$150,2,0)),"NO SUCH DIVE",VLOOKUP($E115,DD!$A$2:$C$150,2,0)))</f>
        <v/>
      </c>
      <c r="G115" s="18" t="str">
        <f>IF($E115="","",IF(ISNA(VLOOKUP($E115,DD!$A$2:$C$150,3,0)),"",VLOOKUP($E115,DD!$A$2:$C$150,3,0)))</f>
        <v/>
      </c>
      <c r="H115" s="21"/>
      <c r="I115" s="21"/>
      <c r="J115" s="21"/>
      <c r="K115" s="21"/>
      <c r="L115" s="21"/>
      <c r="M115" s="19"/>
      <c r="N115" s="80">
        <f t="shared" si="41"/>
        <v>0</v>
      </c>
      <c r="O115" s="81">
        <f>IF(N115="",O114,N115+O114)</f>
        <v>0</v>
      </c>
      <c r="Q115" s="35">
        <f t="shared" ref="Q115" si="74">IF(O115&lt;&gt;"",O115+A113/10000,0)</f>
        <v>3.8E-3</v>
      </c>
      <c r="R115" s="35">
        <f t="shared" ref="R115:S115" si="75">B113</f>
        <v>0</v>
      </c>
      <c r="S115" s="35">
        <f t="shared" si="75"/>
        <v>0</v>
      </c>
    </row>
    <row r="116" spans="1:30" x14ac:dyDescent="0.25">
      <c r="A116" s="97">
        <v>39</v>
      </c>
      <c r="B116" s="98"/>
      <c r="C116" s="99"/>
      <c r="D116" s="10">
        <v>1</v>
      </c>
      <c r="E116" s="5"/>
      <c r="F116" t="str">
        <f>IF($E116="","",IF(ISNA(VLOOKUP($E116,DD!$A$2:$C$150,2,0)),"NO SUCH DIVE",VLOOKUP($E116,DD!$A$2:$C$150,2,0)))</f>
        <v/>
      </c>
      <c r="G116" s="10" t="str">
        <f>IF($E116="","",IF(ISNA(VLOOKUP($E116,DD!$A$2:$C$150,3,0)),"",VLOOKUP($E116,DD!$A$2:$C$150,3,0)))</f>
        <v/>
      </c>
      <c r="H116" s="8"/>
      <c r="I116" s="8"/>
      <c r="J116" s="8"/>
      <c r="K116" s="8"/>
      <c r="L116" s="8"/>
      <c r="M116" s="5"/>
      <c r="N116" s="78">
        <f t="shared" si="41"/>
        <v>0</v>
      </c>
      <c r="O116" s="78">
        <f>IF(N116="","",N116)</f>
        <v>0</v>
      </c>
      <c r="Q116" s="35"/>
      <c r="R116" s="35"/>
      <c r="S116" s="35"/>
    </row>
    <row r="117" spans="1:30" ht="15.75" thickBot="1" x14ac:dyDescent="0.3">
      <c r="A117" s="97"/>
      <c r="B117" s="98"/>
      <c r="C117" s="99"/>
      <c r="D117" s="10">
        <v>2</v>
      </c>
      <c r="E117" s="5"/>
      <c r="F117" t="str">
        <f>IF($E117="","",IF(ISNA(VLOOKUP($E117,DD!$A$2:$C$150,2,0)),"NO SUCH DIVE",VLOOKUP($E117,DD!$A$2:$C$150,2,0)))</f>
        <v/>
      </c>
      <c r="G117" s="10" t="str">
        <f>IF($E117="","",IF(ISNA(VLOOKUP($E117,DD!$A$2:$C$150,3,0)),"",VLOOKUP($E117,DD!$A$2:$C$150,3,0)))</f>
        <v/>
      </c>
      <c r="H117" s="8"/>
      <c r="I117" s="8"/>
      <c r="J117" s="8"/>
      <c r="K117" s="8"/>
      <c r="L117" s="8"/>
      <c r="M117" s="5"/>
      <c r="N117" s="78">
        <f t="shared" si="41"/>
        <v>0</v>
      </c>
      <c r="O117" s="78">
        <f>IF(N117="",O116,N117+O116)</f>
        <v>0</v>
      </c>
      <c r="Q117" s="35"/>
      <c r="R117" s="35"/>
      <c r="S117" s="35"/>
    </row>
    <row r="118" spans="1:30" ht="15.75" thickBot="1" x14ac:dyDescent="0.3">
      <c r="A118" s="97"/>
      <c r="B118" s="98"/>
      <c r="C118" s="99"/>
      <c r="D118" s="10">
        <v>3</v>
      </c>
      <c r="E118" s="5"/>
      <c r="F118" t="str">
        <f>IF($E118="","",IF(ISNA(VLOOKUP($E118,DD!$A$2:$C$150,2,0)),"NO SUCH DIVE",VLOOKUP($E118,DD!$A$2:$C$150,2,0)))</f>
        <v/>
      </c>
      <c r="G118" s="10" t="str">
        <f>IF($E118="","",IF(ISNA(VLOOKUP($E118,DD!$A$2:$C$150,3,0)),"",VLOOKUP($E118,DD!$A$2:$C$150,3,0)))</f>
        <v/>
      </c>
      <c r="H118" s="8"/>
      <c r="I118" s="8"/>
      <c r="J118" s="8"/>
      <c r="K118" s="8"/>
      <c r="L118" s="8"/>
      <c r="M118" s="5"/>
      <c r="N118" s="78">
        <f t="shared" si="41"/>
        <v>0</v>
      </c>
      <c r="O118" s="79">
        <f>IF(N118="",O117,N118+O117)</f>
        <v>0</v>
      </c>
      <c r="Q118" s="35">
        <f t="shared" ref="Q118" si="76">IF(O118&lt;&gt;"",O118+A116/10000,0)</f>
        <v>3.8999999999999998E-3</v>
      </c>
      <c r="R118" s="35">
        <f t="shared" ref="R118:S118" si="77">B116</f>
        <v>0</v>
      </c>
      <c r="S118" s="35">
        <f t="shared" si="77"/>
        <v>0</v>
      </c>
    </row>
    <row r="119" spans="1:30" x14ac:dyDescent="0.25">
      <c r="A119" s="94">
        <v>40</v>
      </c>
      <c r="B119" s="95"/>
      <c r="C119" s="96"/>
      <c r="D119" s="18">
        <v>1</v>
      </c>
      <c r="E119" s="19"/>
      <c r="F119" s="20" t="str">
        <f>IF($E119="","",IF(ISNA(VLOOKUP($E119,DD!$A$2:$C$150,2,0)),"NO SUCH DIVE",VLOOKUP($E119,DD!$A$2:$C$150,2,0)))</f>
        <v/>
      </c>
      <c r="G119" s="18" t="str">
        <f>IF($E119="","",IF(ISNA(VLOOKUP($E119,DD!$A$2:$C$150,3,0)),"",VLOOKUP($E119,DD!$A$2:$C$150,3,0)))</f>
        <v/>
      </c>
      <c r="H119" s="21"/>
      <c r="I119" s="21"/>
      <c r="J119" s="21"/>
      <c r="K119" s="21"/>
      <c r="L119" s="21"/>
      <c r="M119" s="19"/>
      <c r="N119" s="80">
        <f t="shared" si="41"/>
        <v>0</v>
      </c>
      <c r="O119" s="80">
        <f>IF(N119="","",N119)</f>
        <v>0</v>
      </c>
      <c r="Q119" s="35"/>
      <c r="R119" s="35"/>
      <c r="S119" s="35"/>
    </row>
    <row r="120" spans="1:30" ht="15.75" thickBot="1" x14ac:dyDescent="0.3">
      <c r="A120" s="94"/>
      <c r="B120" s="95"/>
      <c r="C120" s="96"/>
      <c r="D120" s="18">
        <v>2</v>
      </c>
      <c r="E120" s="19"/>
      <c r="F120" s="20" t="str">
        <f>IF($E120="","",IF(ISNA(VLOOKUP($E120,DD!$A$2:$C$150,2,0)),"NO SUCH DIVE",VLOOKUP($E120,DD!$A$2:$C$150,2,0)))</f>
        <v/>
      </c>
      <c r="G120" s="18" t="str">
        <f>IF($E120="","",IF(ISNA(VLOOKUP($E120,DD!$A$2:$C$150,3,0)),"",VLOOKUP($E120,DD!$A$2:$C$150,3,0)))</f>
        <v/>
      </c>
      <c r="H120" s="21"/>
      <c r="I120" s="21"/>
      <c r="J120" s="21"/>
      <c r="K120" s="21"/>
      <c r="L120" s="21"/>
      <c r="M120" s="19"/>
      <c r="N120" s="80">
        <f t="shared" si="41"/>
        <v>0</v>
      </c>
      <c r="O120" s="80">
        <f>IF(N120="",O119,N120+O119)</f>
        <v>0</v>
      </c>
      <c r="Q120" s="35"/>
      <c r="R120" s="35"/>
      <c r="S120" s="35"/>
    </row>
    <row r="121" spans="1:30" ht="15.75" thickBot="1" x14ac:dyDescent="0.3">
      <c r="A121" s="94"/>
      <c r="B121" s="95"/>
      <c r="C121" s="96"/>
      <c r="D121" s="18">
        <v>3</v>
      </c>
      <c r="E121" s="19"/>
      <c r="F121" s="20" t="str">
        <f>IF($E121="","",IF(ISNA(VLOOKUP($E121,DD!$A$2:$C$150,2,0)),"NO SUCH DIVE",VLOOKUP($E121,DD!$A$2:$C$150,2,0)))</f>
        <v/>
      </c>
      <c r="G121" s="18" t="str">
        <f>IF($E121="","",IF(ISNA(VLOOKUP($E121,DD!$A$2:$C$150,3,0)),"",VLOOKUP($E121,DD!$A$2:$C$150,3,0)))</f>
        <v/>
      </c>
      <c r="H121" s="21"/>
      <c r="I121" s="21"/>
      <c r="J121" s="21"/>
      <c r="K121" s="21"/>
      <c r="L121" s="21"/>
      <c r="M121" s="19"/>
      <c r="N121" s="80">
        <f t="shared" si="41"/>
        <v>0</v>
      </c>
      <c r="O121" s="81">
        <f>IF(N121="",O120,N121+O120)</f>
        <v>0</v>
      </c>
      <c r="Q121" s="35">
        <f t="shared" ref="Q121" si="78">IF(O121&lt;&gt;"",O121+A119/10000,0)</f>
        <v>4.0000000000000001E-3</v>
      </c>
      <c r="R121" s="35">
        <f t="shared" ref="R121:S121" si="79">B119</f>
        <v>0</v>
      </c>
      <c r="S121" s="35">
        <f t="shared" si="79"/>
        <v>0</v>
      </c>
    </row>
    <row r="122" spans="1:30" ht="15.75" thickBot="1" x14ac:dyDescent="0.3">
      <c r="B122" s="22"/>
      <c r="C122" s="22"/>
      <c r="Q122" s="36">
        <v>0</v>
      </c>
      <c r="R122" s="36"/>
      <c r="S122" s="36"/>
    </row>
    <row r="123" spans="1:30" ht="36" customHeight="1" x14ac:dyDescent="0.25">
      <c r="C123" s="11" t="s">
        <v>219</v>
      </c>
      <c r="D123" s="28" t="s">
        <v>218</v>
      </c>
      <c r="E123" s="12" t="s">
        <v>217</v>
      </c>
      <c r="F123" s="12" t="s">
        <v>186</v>
      </c>
      <c r="G123" s="12" t="s">
        <v>215</v>
      </c>
      <c r="H123" s="12" t="s">
        <v>241</v>
      </c>
      <c r="I123" s="13" t="s">
        <v>224</v>
      </c>
      <c r="Q123" s="60" t="s">
        <v>227</v>
      </c>
      <c r="R123" s="60" t="s">
        <v>228</v>
      </c>
      <c r="S123" s="60" t="s">
        <v>229</v>
      </c>
      <c r="T123" s="60" t="s">
        <v>230</v>
      </c>
      <c r="U123" s="60" t="s">
        <v>231</v>
      </c>
      <c r="V123" s="60" t="s">
        <v>232</v>
      </c>
      <c r="W123" s="60" t="s">
        <v>233</v>
      </c>
      <c r="X123" s="60" t="s">
        <v>234</v>
      </c>
      <c r="Y123" s="60" t="s">
        <v>235</v>
      </c>
      <c r="Z123" s="60" t="s">
        <v>236</v>
      </c>
      <c r="AA123" s="60" t="s">
        <v>226</v>
      </c>
      <c r="AB123" s="60" t="s">
        <v>237</v>
      </c>
      <c r="AC123" s="60" t="s">
        <v>238</v>
      </c>
      <c r="AD123" s="60" t="s">
        <v>245</v>
      </c>
    </row>
    <row r="124" spans="1:30" x14ac:dyDescent="0.25">
      <c r="C124" s="14">
        <f>IF(E124&lt;1,0,1)</f>
        <v>0</v>
      </c>
      <c r="D124" s="15" t="str">
        <f>IF(OR(C124&lt;1,H124&lt;&gt;"",COUNTIF(P$124:P124,P124)&gt;3),"",VLOOKUP(C124-COUNTA(H$124:H124),DD!$F$1:$G$13,2))</f>
        <v/>
      </c>
      <c r="E124" s="62">
        <f>IF(LARGE($Q$2:$Q$122,ROW()-123)&lt;1,0,LARGE($Q$2:$Q$122,ROW()-123))</f>
        <v>0</v>
      </c>
      <c r="F124" s="16">
        <f>VLOOKUP(E124,$Q$2:$S$122,2,FALSE)</f>
        <v>0</v>
      </c>
      <c r="G124" s="15">
        <f>VLOOKUP(E124,$Q$2:$S$122,3,FALSE)</f>
        <v>0</v>
      </c>
      <c r="H124" s="29"/>
      <c r="I124" s="17" t="str">
        <f t="shared" ref="I124:I163" si="80">IF(AND(OR(C124=C123,C124=C125),C124&lt;&gt;0),"TIE","")</f>
        <v/>
      </c>
      <c r="P124" s="16" t="str">
        <f>G124&amp;H124</f>
        <v>0</v>
      </c>
      <c r="Q124" s="61" t="str">
        <f>IF($G124=Q$123,$D124,"")</f>
        <v/>
      </c>
      <c r="R124" s="61" t="str">
        <f t="shared" ref="R124:AD139" si="81">IF($G124=R$123,$D124,"")</f>
        <v/>
      </c>
      <c r="S124" s="61" t="str">
        <f t="shared" si="81"/>
        <v/>
      </c>
      <c r="T124" s="61" t="str">
        <f t="shared" si="81"/>
        <v/>
      </c>
      <c r="U124" s="61" t="str">
        <f t="shared" si="81"/>
        <v/>
      </c>
      <c r="V124" s="61" t="str">
        <f t="shared" si="81"/>
        <v/>
      </c>
      <c r="W124" s="61" t="str">
        <f t="shared" si="81"/>
        <v/>
      </c>
      <c r="X124" s="61" t="str">
        <f t="shared" si="81"/>
        <v/>
      </c>
      <c r="Y124" s="61" t="str">
        <f t="shared" si="81"/>
        <v/>
      </c>
      <c r="Z124" s="61" t="str">
        <f t="shared" si="81"/>
        <v/>
      </c>
      <c r="AA124" s="61" t="str">
        <f t="shared" si="81"/>
        <v/>
      </c>
      <c r="AB124" s="61" t="str">
        <f t="shared" si="81"/>
        <v/>
      </c>
      <c r="AC124" s="61" t="str">
        <f t="shared" si="81"/>
        <v/>
      </c>
      <c r="AD124" s="61" t="str">
        <f t="shared" si="81"/>
        <v/>
      </c>
    </row>
    <row r="125" spans="1:30" x14ac:dyDescent="0.25">
      <c r="C125" s="14">
        <f>IF(E125&lt;1,0,IF(INT(E125*100)=INT(E124*100),C124,ROW()-123))</f>
        <v>0</v>
      </c>
      <c r="D125" s="15" t="str">
        <f>IF(OR(C125&lt;1,H125&lt;&gt;"",COUNTIF(P$124:P125,P125)&gt;3),"",VLOOKUP(C125-COUNTA(H$124:H125),DD!$F$1:$G$13,2))</f>
        <v/>
      </c>
      <c r="E125" s="62">
        <f t="shared" ref="E125:E163" si="82">IF(LARGE($Q$2:$Q$122,ROW()-123)&lt;1,0,LARGE($Q$2:$Q$122,ROW()-123))</f>
        <v>0</v>
      </c>
      <c r="F125" s="16">
        <f t="shared" ref="F125:F163" si="83">VLOOKUP(E125,$Q$2:$S$122,2,FALSE)</f>
        <v>0</v>
      </c>
      <c r="G125" s="15">
        <f t="shared" ref="G125:G163" si="84">VLOOKUP(E125,$Q$2:$S$122,3,FALSE)</f>
        <v>0</v>
      </c>
      <c r="H125" s="29"/>
      <c r="I125" s="17" t="str">
        <f t="shared" si="80"/>
        <v/>
      </c>
      <c r="P125" s="16" t="str">
        <f t="shared" ref="P125:P163" si="85">G125&amp;H125</f>
        <v>0</v>
      </c>
      <c r="Q125" s="61" t="str">
        <f t="shared" ref="Q125:Q163" si="86">IF($G125=Q$123,$D125,"")</f>
        <v/>
      </c>
      <c r="R125" s="61" t="str">
        <f t="shared" si="81"/>
        <v/>
      </c>
      <c r="S125" s="61" t="str">
        <f t="shared" si="81"/>
        <v/>
      </c>
      <c r="T125" s="61" t="str">
        <f t="shared" si="81"/>
        <v/>
      </c>
      <c r="U125" s="61" t="str">
        <f t="shared" si="81"/>
        <v/>
      </c>
      <c r="V125" s="61" t="str">
        <f t="shared" si="81"/>
        <v/>
      </c>
      <c r="W125" s="61" t="str">
        <f t="shared" si="81"/>
        <v/>
      </c>
      <c r="X125" s="61" t="str">
        <f t="shared" si="81"/>
        <v/>
      </c>
      <c r="Y125" s="61" t="str">
        <f t="shared" si="81"/>
        <v/>
      </c>
      <c r="Z125" s="61" t="str">
        <f t="shared" si="81"/>
        <v/>
      </c>
      <c r="AA125" s="61" t="str">
        <f t="shared" si="81"/>
        <v/>
      </c>
      <c r="AB125" s="61" t="str">
        <f t="shared" si="81"/>
        <v/>
      </c>
      <c r="AC125" s="61" t="str">
        <f t="shared" si="81"/>
        <v/>
      </c>
      <c r="AD125" s="61" t="str">
        <f t="shared" si="81"/>
        <v/>
      </c>
    </row>
    <row r="126" spans="1:30" x14ac:dyDescent="0.25">
      <c r="C126" s="14">
        <f t="shared" ref="C126:C163" si="87">IF(E126&lt;1,0,IF(INT(E126*100)=INT(E125*100),C125,ROW()-123))</f>
        <v>0</v>
      </c>
      <c r="D126" s="15" t="str">
        <f>IF(OR(C126&lt;1,H126&lt;&gt;"",COUNTIF(P$124:P126,P126)&gt;3),"",VLOOKUP(C126-COUNTA(H$124:H126),DD!$F$1:$G$13,2))</f>
        <v/>
      </c>
      <c r="E126" s="62">
        <f t="shared" si="82"/>
        <v>0</v>
      </c>
      <c r="F126" s="16">
        <f t="shared" si="83"/>
        <v>0</v>
      </c>
      <c r="G126" s="15">
        <f t="shared" si="84"/>
        <v>0</v>
      </c>
      <c r="H126" s="29"/>
      <c r="I126" s="17" t="str">
        <f t="shared" si="80"/>
        <v/>
      </c>
      <c r="P126" s="16" t="str">
        <f t="shared" si="85"/>
        <v>0</v>
      </c>
      <c r="Q126" s="61" t="str">
        <f t="shared" si="86"/>
        <v/>
      </c>
      <c r="R126" s="61" t="str">
        <f t="shared" si="81"/>
        <v/>
      </c>
      <c r="S126" s="61" t="str">
        <f t="shared" si="81"/>
        <v/>
      </c>
      <c r="T126" s="61" t="str">
        <f t="shared" si="81"/>
        <v/>
      </c>
      <c r="U126" s="61" t="str">
        <f t="shared" si="81"/>
        <v/>
      </c>
      <c r="V126" s="61" t="str">
        <f t="shared" si="81"/>
        <v/>
      </c>
      <c r="W126" s="61" t="str">
        <f t="shared" si="81"/>
        <v/>
      </c>
      <c r="X126" s="61" t="str">
        <f t="shared" si="81"/>
        <v/>
      </c>
      <c r="Y126" s="61" t="str">
        <f t="shared" si="81"/>
        <v/>
      </c>
      <c r="Z126" s="61" t="str">
        <f t="shared" si="81"/>
        <v/>
      </c>
      <c r="AA126" s="61" t="str">
        <f t="shared" si="81"/>
        <v/>
      </c>
      <c r="AB126" s="61" t="str">
        <f t="shared" si="81"/>
        <v/>
      </c>
      <c r="AC126" s="61" t="str">
        <f t="shared" si="81"/>
        <v/>
      </c>
      <c r="AD126" s="61" t="str">
        <f t="shared" si="81"/>
        <v/>
      </c>
    </row>
    <row r="127" spans="1:30" x14ac:dyDescent="0.25">
      <c r="C127" s="14">
        <f t="shared" si="87"/>
        <v>0</v>
      </c>
      <c r="D127" s="15" t="str">
        <f>IF(OR(C127&lt;1,H127&lt;&gt;"",COUNTIF(P$124:P127,P127)&gt;3),"",VLOOKUP(C127-COUNTA(H$124:H127),DD!$F$1:$G$13,2))</f>
        <v/>
      </c>
      <c r="E127" s="62">
        <f t="shared" si="82"/>
        <v>0</v>
      </c>
      <c r="F127" s="16">
        <f t="shared" si="83"/>
        <v>0</v>
      </c>
      <c r="G127" s="15">
        <f t="shared" si="84"/>
        <v>0</v>
      </c>
      <c r="H127" s="29"/>
      <c r="I127" s="17" t="str">
        <f t="shared" si="80"/>
        <v/>
      </c>
      <c r="P127" s="16" t="str">
        <f t="shared" si="85"/>
        <v>0</v>
      </c>
      <c r="Q127" s="61" t="str">
        <f t="shared" si="86"/>
        <v/>
      </c>
      <c r="R127" s="61" t="str">
        <f t="shared" si="81"/>
        <v/>
      </c>
      <c r="S127" s="61" t="str">
        <f t="shared" si="81"/>
        <v/>
      </c>
      <c r="T127" s="61" t="str">
        <f t="shared" si="81"/>
        <v/>
      </c>
      <c r="U127" s="61" t="str">
        <f t="shared" si="81"/>
        <v/>
      </c>
      <c r="V127" s="61" t="str">
        <f t="shared" si="81"/>
        <v/>
      </c>
      <c r="W127" s="61" t="str">
        <f t="shared" si="81"/>
        <v/>
      </c>
      <c r="X127" s="61" t="str">
        <f t="shared" si="81"/>
        <v/>
      </c>
      <c r="Y127" s="61" t="str">
        <f t="shared" si="81"/>
        <v/>
      </c>
      <c r="Z127" s="61" t="str">
        <f t="shared" si="81"/>
        <v/>
      </c>
      <c r="AA127" s="61" t="str">
        <f t="shared" si="81"/>
        <v/>
      </c>
      <c r="AB127" s="61" t="str">
        <f t="shared" si="81"/>
        <v/>
      </c>
      <c r="AC127" s="61" t="str">
        <f t="shared" si="81"/>
        <v/>
      </c>
      <c r="AD127" s="61" t="str">
        <f t="shared" si="81"/>
        <v/>
      </c>
    </row>
    <row r="128" spans="1:30" x14ac:dyDescent="0.25">
      <c r="C128" s="14">
        <f t="shared" si="87"/>
        <v>0</v>
      </c>
      <c r="D128" s="15" t="str">
        <f>IF(OR(C128&lt;1,H128&lt;&gt;"",COUNTIF(P$124:P128,P128)&gt;3),"",VLOOKUP(C128-COUNTA(H$124:H128),DD!$F$1:$G$13,2))</f>
        <v/>
      </c>
      <c r="E128" s="62">
        <f t="shared" si="82"/>
        <v>0</v>
      </c>
      <c r="F128" s="16">
        <f t="shared" si="83"/>
        <v>0</v>
      </c>
      <c r="G128" s="15">
        <f t="shared" si="84"/>
        <v>0</v>
      </c>
      <c r="H128" s="29"/>
      <c r="I128" s="17" t="str">
        <f t="shared" si="80"/>
        <v/>
      </c>
      <c r="P128" s="16" t="str">
        <f t="shared" si="85"/>
        <v>0</v>
      </c>
      <c r="Q128" s="61" t="str">
        <f t="shared" si="86"/>
        <v/>
      </c>
      <c r="R128" s="61" t="str">
        <f t="shared" si="81"/>
        <v/>
      </c>
      <c r="S128" s="61" t="str">
        <f t="shared" si="81"/>
        <v/>
      </c>
      <c r="T128" s="61" t="str">
        <f t="shared" si="81"/>
        <v/>
      </c>
      <c r="U128" s="61" t="str">
        <f t="shared" si="81"/>
        <v/>
      </c>
      <c r="V128" s="61" t="str">
        <f t="shared" si="81"/>
        <v/>
      </c>
      <c r="W128" s="61" t="str">
        <f t="shared" si="81"/>
        <v/>
      </c>
      <c r="X128" s="61" t="str">
        <f t="shared" si="81"/>
        <v/>
      </c>
      <c r="Y128" s="61" t="str">
        <f t="shared" si="81"/>
        <v/>
      </c>
      <c r="Z128" s="61" t="str">
        <f t="shared" si="81"/>
        <v/>
      </c>
      <c r="AA128" s="61" t="str">
        <f t="shared" si="81"/>
        <v/>
      </c>
      <c r="AB128" s="61" t="str">
        <f t="shared" si="81"/>
        <v/>
      </c>
      <c r="AC128" s="61" t="str">
        <f t="shared" si="81"/>
        <v/>
      </c>
      <c r="AD128" s="61" t="str">
        <f t="shared" si="81"/>
        <v/>
      </c>
    </row>
    <row r="129" spans="3:30" x14ac:dyDescent="0.25">
      <c r="C129" s="14">
        <f t="shared" si="87"/>
        <v>0</v>
      </c>
      <c r="D129" s="15" t="str">
        <f>IF(OR(C129&lt;1,H129&lt;&gt;"",COUNTIF(P$124:P129,P129)&gt;3),"",VLOOKUP(C129-COUNTA(H$124:H129),DD!$F$1:$G$13,2))</f>
        <v/>
      </c>
      <c r="E129" s="62">
        <f t="shared" si="82"/>
        <v>0</v>
      </c>
      <c r="F129" s="16">
        <f t="shared" si="83"/>
        <v>0</v>
      </c>
      <c r="G129" s="15">
        <f t="shared" si="84"/>
        <v>0</v>
      </c>
      <c r="H129" s="29"/>
      <c r="I129" s="17" t="str">
        <f t="shared" si="80"/>
        <v/>
      </c>
      <c r="P129" s="16" t="str">
        <f t="shared" si="85"/>
        <v>0</v>
      </c>
      <c r="Q129" s="61" t="str">
        <f t="shared" si="86"/>
        <v/>
      </c>
      <c r="R129" s="61" t="str">
        <f t="shared" si="81"/>
        <v/>
      </c>
      <c r="S129" s="61" t="str">
        <f t="shared" si="81"/>
        <v/>
      </c>
      <c r="T129" s="61" t="str">
        <f t="shared" si="81"/>
        <v/>
      </c>
      <c r="U129" s="61" t="str">
        <f t="shared" si="81"/>
        <v/>
      </c>
      <c r="V129" s="61" t="str">
        <f t="shared" si="81"/>
        <v/>
      </c>
      <c r="W129" s="61" t="str">
        <f t="shared" si="81"/>
        <v/>
      </c>
      <c r="X129" s="61" t="str">
        <f t="shared" si="81"/>
        <v/>
      </c>
      <c r="Y129" s="61" t="str">
        <f t="shared" si="81"/>
        <v/>
      </c>
      <c r="Z129" s="61" t="str">
        <f t="shared" si="81"/>
        <v/>
      </c>
      <c r="AA129" s="61" t="str">
        <f t="shared" si="81"/>
        <v/>
      </c>
      <c r="AB129" s="61" t="str">
        <f t="shared" si="81"/>
        <v/>
      </c>
      <c r="AC129" s="61" t="str">
        <f t="shared" si="81"/>
        <v/>
      </c>
      <c r="AD129" s="61" t="str">
        <f t="shared" si="81"/>
        <v/>
      </c>
    </row>
    <row r="130" spans="3:30" x14ac:dyDescent="0.25">
      <c r="C130" s="14">
        <f t="shared" si="87"/>
        <v>0</v>
      </c>
      <c r="D130" s="15" t="str">
        <f>IF(OR(C130&lt;1,H130&lt;&gt;"",COUNTIF(P$124:P130,P130)&gt;3),"",VLOOKUP(C130-COUNTA(H$124:H130),DD!$F$1:$G$13,2))</f>
        <v/>
      </c>
      <c r="E130" s="62">
        <f t="shared" si="82"/>
        <v>0</v>
      </c>
      <c r="F130" s="16">
        <f t="shared" si="83"/>
        <v>0</v>
      </c>
      <c r="G130" s="15">
        <f t="shared" si="84"/>
        <v>0</v>
      </c>
      <c r="H130" s="29"/>
      <c r="I130" s="17" t="str">
        <f t="shared" si="80"/>
        <v/>
      </c>
      <c r="P130" s="16" t="str">
        <f t="shared" si="85"/>
        <v>0</v>
      </c>
      <c r="Q130" s="61" t="str">
        <f t="shared" si="86"/>
        <v/>
      </c>
      <c r="R130" s="61" t="str">
        <f t="shared" si="81"/>
        <v/>
      </c>
      <c r="S130" s="61" t="str">
        <f t="shared" si="81"/>
        <v/>
      </c>
      <c r="T130" s="61" t="str">
        <f t="shared" si="81"/>
        <v/>
      </c>
      <c r="U130" s="61" t="str">
        <f t="shared" ref="R130:AC151" si="88">IF($G130=U$123,$D130,"")</f>
        <v/>
      </c>
      <c r="V130" s="61" t="str">
        <f t="shared" si="88"/>
        <v/>
      </c>
      <c r="W130" s="61" t="str">
        <f t="shared" si="88"/>
        <v/>
      </c>
      <c r="X130" s="61" t="str">
        <f t="shared" si="88"/>
        <v/>
      </c>
      <c r="Y130" s="61" t="str">
        <f t="shared" si="88"/>
        <v/>
      </c>
      <c r="Z130" s="61" t="str">
        <f t="shared" si="88"/>
        <v/>
      </c>
      <c r="AA130" s="61" t="str">
        <f t="shared" si="88"/>
        <v/>
      </c>
      <c r="AB130" s="61" t="str">
        <f t="shared" si="88"/>
        <v/>
      </c>
      <c r="AC130" s="61" t="str">
        <f t="shared" si="88"/>
        <v/>
      </c>
      <c r="AD130" s="61" t="str">
        <f t="shared" si="81"/>
        <v/>
      </c>
    </row>
    <row r="131" spans="3:30" x14ac:dyDescent="0.25">
      <c r="C131" s="14">
        <f t="shared" si="87"/>
        <v>0</v>
      </c>
      <c r="D131" s="15" t="str">
        <f>IF(OR(C131&lt;1,H131&lt;&gt;"",COUNTIF(P$124:P131,P131)&gt;3),"",VLOOKUP(C131-COUNTA(H$124:H131),DD!$F$1:$G$13,2))</f>
        <v/>
      </c>
      <c r="E131" s="62">
        <f t="shared" si="82"/>
        <v>0</v>
      </c>
      <c r="F131" s="16">
        <f t="shared" si="83"/>
        <v>0</v>
      </c>
      <c r="G131" s="15">
        <f t="shared" si="84"/>
        <v>0</v>
      </c>
      <c r="H131" s="29"/>
      <c r="I131" s="17" t="str">
        <f t="shared" si="80"/>
        <v/>
      </c>
      <c r="P131" s="16" t="str">
        <f t="shared" si="85"/>
        <v>0</v>
      </c>
      <c r="Q131" s="61" t="str">
        <f t="shared" si="86"/>
        <v/>
      </c>
      <c r="R131" s="61" t="str">
        <f t="shared" si="88"/>
        <v/>
      </c>
      <c r="S131" s="61" t="str">
        <f t="shared" si="88"/>
        <v/>
      </c>
      <c r="T131" s="61" t="str">
        <f t="shared" si="88"/>
        <v/>
      </c>
      <c r="U131" s="61" t="str">
        <f t="shared" si="88"/>
        <v/>
      </c>
      <c r="V131" s="61" t="str">
        <f t="shared" si="88"/>
        <v/>
      </c>
      <c r="W131" s="61" t="str">
        <f t="shared" si="88"/>
        <v/>
      </c>
      <c r="X131" s="61" t="str">
        <f t="shared" si="88"/>
        <v/>
      </c>
      <c r="Y131" s="61" t="str">
        <f t="shared" si="88"/>
        <v/>
      </c>
      <c r="Z131" s="61" t="str">
        <f t="shared" si="88"/>
        <v/>
      </c>
      <c r="AA131" s="61" t="str">
        <f t="shared" si="88"/>
        <v/>
      </c>
      <c r="AB131" s="61" t="str">
        <f t="shared" si="88"/>
        <v/>
      </c>
      <c r="AC131" s="61" t="str">
        <f t="shared" si="88"/>
        <v/>
      </c>
      <c r="AD131" s="61" t="str">
        <f t="shared" si="81"/>
        <v/>
      </c>
    </row>
    <row r="132" spans="3:30" x14ac:dyDescent="0.25">
      <c r="C132" s="14">
        <f t="shared" si="87"/>
        <v>0</v>
      </c>
      <c r="D132" s="15" t="str">
        <f>IF(OR(C132&lt;1,H132&lt;&gt;"",COUNTIF(P$124:P132,P132)&gt;3),"",VLOOKUP(C132-COUNTA(H$124:H132),DD!$F$1:$G$13,2))</f>
        <v/>
      </c>
      <c r="E132" s="62">
        <f t="shared" si="82"/>
        <v>0</v>
      </c>
      <c r="F132" s="16">
        <f t="shared" si="83"/>
        <v>0</v>
      </c>
      <c r="G132" s="15">
        <f t="shared" si="84"/>
        <v>0</v>
      </c>
      <c r="H132" s="29"/>
      <c r="I132" s="17" t="str">
        <f t="shared" si="80"/>
        <v/>
      </c>
      <c r="P132" s="16" t="str">
        <f t="shared" si="85"/>
        <v>0</v>
      </c>
      <c r="Q132" s="61" t="str">
        <f t="shared" si="86"/>
        <v/>
      </c>
      <c r="R132" s="61" t="str">
        <f t="shared" si="88"/>
        <v/>
      </c>
      <c r="S132" s="61" t="str">
        <f t="shared" si="88"/>
        <v/>
      </c>
      <c r="T132" s="61" t="str">
        <f t="shared" si="88"/>
        <v/>
      </c>
      <c r="U132" s="61" t="str">
        <f t="shared" si="88"/>
        <v/>
      </c>
      <c r="V132" s="61" t="str">
        <f t="shared" si="88"/>
        <v/>
      </c>
      <c r="W132" s="61" t="str">
        <f t="shared" si="88"/>
        <v/>
      </c>
      <c r="X132" s="61" t="str">
        <f t="shared" si="88"/>
        <v/>
      </c>
      <c r="Y132" s="61" t="str">
        <f t="shared" si="88"/>
        <v/>
      </c>
      <c r="Z132" s="61" t="str">
        <f t="shared" si="88"/>
        <v/>
      </c>
      <c r="AA132" s="61" t="str">
        <f t="shared" si="88"/>
        <v/>
      </c>
      <c r="AB132" s="61" t="str">
        <f t="shared" si="88"/>
        <v/>
      </c>
      <c r="AC132" s="61" t="str">
        <f t="shared" si="88"/>
        <v/>
      </c>
      <c r="AD132" s="61" t="str">
        <f t="shared" si="81"/>
        <v/>
      </c>
    </row>
    <row r="133" spans="3:30" x14ac:dyDescent="0.25">
      <c r="C133" s="14">
        <f t="shared" si="87"/>
        <v>0</v>
      </c>
      <c r="D133" s="15" t="str">
        <f>IF(OR(C133&lt;1,H133&lt;&gt;"",COUNTIF(P$124:P133,P133)&gt;3),"",VLOOKUP(C133-COUNTA(H$124:H133),DD!$F$1:$G$13,2))</f>
        <v/>
      </c>
      <c r="E133" s="62">
        <f t="shared" si="82"/>
        <v>0</v>
      </c>
      <c r="F133" s="16">
        <f t="shared" si="83"/>
        <v>0</v>
      </c>
      <c r="G133" s="15">
        <f t="shared" si="84"/>
        <v>0</v>
      </c>
      <c r="H133" s="29"/>
      <c r="I133" s="17" t="str">
        <f t="shared" si="80"/>
        <v/>
      </c>
      <c r="P133" s="16" t="str">
        <f t="shared" si="85"/>
        <v>0</v>
      </c>
      <c r="Q133" s="61" t="str">
        <f t="shared" si="86"/>
        <v/>
      </c>
      <c r="R133" s="61" t="str">
        <f t="shared" si="88"/>
        <v/>
      </c>
      <c r="S133" s="61" t="str">
        <f t="shared" si="88"/>
        <v/>
      </c>
      <c r="T133" s="61" t="str">
        <f t="shared" si="88"/>
        <v/>
      </c>
      <c r="U133" s="61" t="str">
        <f t="shared" si="88"/>
        <v/>
      </c>
      <c r="V133" s="61" t="str">
        <f t="shared" si="88"/>
        <v/>
      </c>
      <c r="W133" s="61" t="str">
        <f t="shared" si="88"/>
        <v/>
      </c>
      <c r="X133" s="61" t="str">
        <f t="shared" si="88"/>
        <v/>
      </c>
      <c r="Y133" s="61" t="str">
        <f t="shared" si="88"/>
        <v/>
      </c>
      <c r="Z133" s="61" t="str">
        <f t="shared" si="88"/>
        <v/>
      </c>
      <c r="AA133" s="61" t="str">
        <f t="shared" si="88"/>
        <v/>
      </c>
      <c r="AB133" s="61" t="str">
        <f t="shared" si="88"/>
        <v/>
      </c>
      <c r="AC133" s="61" t="str">
        <f t="shared" si="88"/>
        <v/>
      </c>
      <c r="AD133" s="61" t="str">
        <f t="shared" si="81"/>
        <v/>
      </c>
    </row>
    <row r="134" spans="3:30" x14ac:dyDescent="0.25">
      <c r="C134" s="14">
        <f t="shared" si="87"/>
        <v>0</v>
      </c>
      <c r="D134" s="15" t="str">
        <f>IF(OR(C134&lt;1,H134&lt;&gt;"",COUNTIF(P$124:P134,P134)&gt;3),"",VLOOKUP(C134-COUNTA(H$124:H134),DD!$F$1:$G$13,2))</f>
        <v/>
      </c>
      <c r="E134" s="62">
        <f t="shared" si="82"/>
        <v>0</v>
      </c>
      <c r="F134" s="16">
        <f t="shared" si="83"/>
        <v>0</v>
      </c>
      <c r="G134" s="15">
        <f t="shared" si="84"/>
        <v>0</v>
      </c>
      <c r="H134" s="29"/>
      <c r="I134" s="17" t="str">
        <f t="shared" si="80"/>
        <v/>
      </c>
      <c r="P134" s="16" t="str">
        <f t="shared" si="85"/>
        <v>0</v>
      </c>
      <c r="Q134" s="61" t="str">
        <f t="shared" si="86"/>
        <v/>
      </c>
      <c r="R134" s="61" t="str">
        <f t="shared" si="88"/>
        <v/>
      </c>
      <c r="S134" s="61" t="str">
        <f t="shared" si="88"/>
        <v/>
      </c>
      <c r="T134" s="61" t="str">
        <f t="shared" si="88"/>
        <v/>
      </c>
      <c r="U134" s="61" t="str">
        <f t="shared" si="88"/>
        <v/>
      </c>
      <c r="V134" s="61" t="str">
        <f t="shared" si="88"/>
        <v/>
      </c>
      <c r="W134" s="61" t="str">
        <f t="shared" si="88"/>
        <v/>
      </c>
      <c r="X134" s="61" t="str">
        <f t="shared" si="88"/>
        <v/>
      </c>
      <c r="Y134" s="61" t="str">
        <f t="shared" si="88"/>
        <v/>
      </c>
      <c r="Z134" s="61" t="str">
        <f t="shared" si="88"/>
        <v/>
      </c>
      <c r="AA134" s="61" t="str">
        <f t="shared" si="88"/>
        <v/>
      </c>
      <c r="AB134" s="61" t="str">
        <f t="shared" si="88"/>
        <v/>
      </c>
      <c r="AC134" s="61" t="str">
        <f t="shared" si="88"/>
        <v/>
      </c>
      <c r="AD134" s="61" t="str">
        <f t="shared" si="81"/>
        <v/>
      </c>
    </row>
    <row r="135" spans="3:30" x14ac:dyDescent="0.25">
      <c r="C135" s="14">
        <f t="shared" si="87"/>
        <v>0</v>
      </c>
      <c r="D135" s="15" t="str">
        <f>IF(OR(C135&lt;1,H135&lt;&gt;"",COUNTIF(P$124:P135,P135)&gt;3),"",VLOOKUP(C135-COUNTA(H$124:H135),DD!$F$1:$G$13,2))</f>
        <v/>
      </c>
      <c r="E135" s="62">
        <f t="shared" si="82"/>
        <v>0</v>
      </c>
      <c r="F135" s="16">
        <f t="shared" si="83"/>
        <v>0</v>
      </c>
      <c r="G135" s="15">
        <f t="shared" si="84"/>
        <v>0</v>
      </c>
      <c r="H135" s="29"/>
      <c r="I135" s="17" t="str">
        <f t="shared" si="80"/>
        <v/>
      </c>
      <c r="P135" s="16" t="str">
        <f t="shared" si="85"/>
        <v>0</v>
      </c>
      <c r="Q135" s="61" t="str">
        <f t="shared" si="86"/>
        <v/>
      </c>
      <c r="R135" s="61" t="str">
        <f t="shared" si="88"/>
        <v/>
      </c>
      <c r="S135" s="61" t="str">
        <f t="shared" si="88"/>
        <v/>
      </c>
      <c r="T135" s="61" t="str">
        <f t="shared" si="88"/>
        <v/>
      </c>
      <c r="U135" s="61" t="str">
        <f t="shared" si="88"/>
        <v/>
      </c>
      <c r="V135" s="61" t="str">
        <f t="shared" si="88"/>
        <v/>
      </c>
      <c r="W135" s="61" t="str">
        <f t="shared" si="88"/>
        <v/>
      </c>
      <c r="X135" s="61" t="str">
        <f t="shared" si="88"/>
        <v/>
      </c>
      <c r="Y135" s="61" t="str">
        <f t="shared" si="88"/>
        <v/>
      </c>
      <c r="Z135" s="61" t="str">
        <f t="shared" si="88"/>
        <v/>
      </c>
      <c r="AA135" s="61" t="str">
        <f t="shared" si="88"/>
        <v/>
      </c>
      <c r="AB135" s="61" t="str">
        <f t="shared" si="88"/>
        <v/>
      </c>
      <c r="AC135" s="61" t="str">
        <f t="shared" si="88"/>
        <v/>
      </c>
      <c r="AD135" s="61" t="str">
        <f t="shared" si="81"/>
        <v/>
      </c>
    </row>
    <row r="136" spans="3:30" x14ac:dyDescent="0.25">
      <c r="C136" s="14">
        <f t="shared" si="87"/>
        <v>0</v>
      </c>
      <c r="D136" s="15" t="str">
        <f>IF(OR(C136&lt;1,H136&lt;&gt;"",COUNTIF(P$124:P136,P136)&gt;3),"",VLOOKUP(C136-COUNTA(H$124:H136),DD!$F$1:$G$13,2))</f>
        <v/>
      </c>
      <c r="E136" s="62">
        <f t="shared" si="82"/>
        <v>0</v>
      </c>
      <c r="F136" s="16">
        <f t="shared" si="83"/>
        <v>0</v>
      </c>
      <c r="G136" s="15">
        <f t="shared" si="84"/>
        <v>0</v>
      </c>
      <c r="H136" s="29"/>
      <c r="I136" s="17" t="str">
        <f t="shared" si="80"/>
        <v/>
      </c>
      <c r="P136" s="16" t="str">
        <f t="shared" si="85"/>
        <v>0</v>
      </c>
      <c r="Q136" s="61" t="str">
        <f t="shared" si="86"/>
        <v/>
      </c>
      <c r="R136" s="61" t="str">
        <f t="shared" si="88"/>
        <v/>
      </c>
      <c r="S136" s="61" t="str">
        <f t="shared" si="88"/>
        <v/>
      </c>
      <c r="T136" s="61" t="str">
        <f t="shared" si="88"/>
        <v/>
      </c>
      <c r="U136" s="61" t="str">
        <f t="shared" si="88"/>
        <v/>
      </c>
      <c r="V136" s="61" t="str">
        <f t="shared" si="88"/>
        <v/>
      </c>
      <c r="W136" s="61" t="str">
        <f t="shared" si="88"/>
        <v/>
      </c>
      <c r="X136" s="61" t="str">
        <f t="shared" si="88"/>
        <v/>
      </c>
      <c r="Y136" s="61" t="str">
        <f t="shared" si="88"/>
        <v/>
      </c>
      <c r="Z136" s="61" t="str">
        <f t="shared" si="88"/>
        <v/>
      </c>
      <c r="AA136" s="61" t="str">
        <f t="shared" si="88"/>
        <v/>
      </c>
      <c r="AB136" s="61" t="str">
        <f t="shared" si="88"/>
        <v/>
      </c>
      <c r="AC136" s="61" t="str">
        <f t="shared" si="88"/>
        <v/>
      </c>
      <c r="AD136" s="61" t="str">
        <f t="shared" si="81"/>
        <v/>
      </c>
    </row>
    <row r="137" spans="3:30" x14ac:dyDescent="0.25">
      <c r="C137" s="14">
        <f t="shared" si="87"/>
        <v>0</v>
      </c>
      <c r="D137" s="15" t="str">
        <f>IF(OR(C137&lt;1,H137&lt;&gt;"",COUNTIF(P$124:P137,P137)&gt;3),"",VLOOKUP(C137-COUNTA(H$124:H137),DD!$F$1:$G$13,2))</f>
        <v/>
      </c>
      <c r="E137" s="62">
        <f t="shared" si="82"/>
        <v>0</v>
      </c>
      <c r="F137" s="16">
        <f t="shared" si="83"/>
        <v>0</v>
      </c>
      <c r="G137" s="15">
        <f t="shared" si="84"/>
        <v>0</v>
      </c>
      <c r="H137" s="29"/>
      <c r="I137" s="17" t="str">
        <f t="shared" si="80"/>
        <v/>
      </c>
      <c r="P137" s="16" t="str">
        <f t="shared" si="85"/>
        <v>0</v>
      </c>
      <c r="Q137" s="61" t="str">
        <f t="shared" si="86"/>
        <v/>
      </c>
      <c r="R137" s="61" t="str">
        <f t="shared" si="88"/>
        <v/>
      </c>
      <c r="S137" s="61" t="str">
        <f t="shared" si="88"/>
        <v/>
      </c>
      <c r="T137" s="61" t="str">
        <f t="shared" si="88"/>
        <v/>
      </c>
      <c r="U137" s="61" t="str">
        <f t="shared" si="88"/>
        <v/>
      </c>
      <c r="V137" s="61" t="str">
        <f t="shared" si="88"/>
        <v/>
      </c>
      <c r="W137" s="61" t="str">
        <f t="shared" si="88"/>
        <v/>
      </c>
      <c r="X137" s="61" t="str">
        <f t="shared" si="88"/>
        <v/>
      </c>
      <c r="Y137" s="61" t="str">
        <f t="shared" si="88"/>
        <v/>
      </c>
      <c r="Z137" s="61" t="str">
        <f t="shared" si="88"/>
        <v/>
      </c>
      <c r="AA137" s="61" t="str">
        <f t="shared" si="88"/>
        <v/>
      </c>
      <c r="AB137" s="61" t="str">
        <f t="shared" si="88"/>
        <v/>
      </c>
      <c r="AC137" s="61" t="str">
        <f t="shared" si="88"/>
        <v/>
      </c>
      <c r="AD137" s="61" t="str">
        <f t="shared" si="81"/>
        <v/>
      </c>
    </row>
    <row r="138" spans="3:30" x14ac:dyDescent="0.25">
      <c r="C138" s="14">
        <f t="shared" si="87"/>
        <v>0</v>
      </c>
      <c r="D138" s="15" t="str">
        <f>IF(OR(C138&lt;1,H138&lt;&gt;"",COUNTIF(P$124:P138,P138)&gt;3),"",VLOOKUP(C138-COUNTA(H$124:H138),DD!$F$1:$G$13,2))</f>
        <v/>
      </c>
      <c r="E138" s="62">
        <f t="shared" si="82"/>
        <v>0</v>
      </c>
      <c r="F138" s="16">
        <f t="shared" si="83"/>
        <v>0</v>
      </c>
      <c r="G138" s="15">
        <f t="shared" si="84"/>
        <v>0</v>
      </c>
      <c r="H138" s="29"/>
      <c r="I138" s="17" t="str">
        <f t="shared" si="80"/>
        <v/>
      </c>
      <c r="P138" s="16" t="str">
        <f t="shared" si="85"/>
        <v>0</v>
      </c>
      <c r="Q138" s="61" t="str">
        <f t="shared" si="86"/>
        <v/>
      </c>
      <c r="R138" s="61" t="str">
        <f t="shared" si="88"/>
        <v/>
      </c>
      <c r="S138" s="61" t="str">
        <f t="shared" si="88"/>
        <v/>
      </c>
      <c r="T138" s="61" t="str">
        <f t="shared" si="88"/>
        <v/>
      </c>
      <c r="U138" s="61" t="str">
        <f t="shared" si="88"/>
        <v/>
      </c>
      <c r="V138" s="61" t="str">
        <f t="shared" si="88"/>
        <v/>
      </c>
      <c r="W138" s="61" t="str">
        <f t="shared" si="88"/>
        <v/>
      </c>
      <c r="X138" s="61" t="str">
        <f t="shared" si="88"/>
        <v/>
      </c>
      <c r="Y138" s="61" t="str">
        <f t="shared" si="88"/>
        <v/>
      </c>
      <c r="Z138" s="61" t="str">
        <f t="shared" si="88"/>
        <v/>
      </c>
      <c r="AA138" s="61" t="str">
        <f t="shared" si="88"/>
        <v/>
      </c>
      <c r="AB138" s="61" t="str">
        <f t="shared" si="88"/>
        <v/>
      </c>
      <c r="AC138" s="61" t="str">
        <f t="shared" si="88"/>
        <v/>
      </c>
      <c r="AD138" s="61" t="str">
        <f t="shared" si="81"/>
        <v/>
      </c>
    </row>
    <row r="139" spans="3:30" x14ac:dyDescent="0.25">
      <c r="C139" s="14">
        <f t="shared" si="87"/>
        <v>0</v>
      </c>
      <c r="D139" s="15" t="str">
        <f>IF(OR(C139&lt;1,H139&lt;&gt;"",COUNTIF(P$124:P139,P139)&gt;3),"",VLOOKUP(C139-COUNTA(H$124:H139),DD!$F$1:$G$13,2))</f>
        <v/>
      </c>
      <c r="E139" s="62">
        <f t="shared" si="82"/>
        <v>0</v>
      </c>
      <c r="F139" s="16">
        <f t="shared" si="83"/>
        <v>0</v>
      </c>
      <c r="G139" s="15">
        <f t="shared" si="84"/>
        <v>0</v>
      </c>
      <c r="H139" s="29"/>
      <c r="I139" s="17" t="str">
        <f t="shared" si="80"/>
        <v/>
      </c>
      <c r="P139" s="16" t="str">
        <f t="shared" si="85"/>
        <v>0</v>
      </c>
      <c r="Q139" s="61" t="str">
        <f t="shared" si="86"/>
        <v/>
      </c>
      <c r="R139" s="61" t="str">
        <f t="shared" si="88"/>
        <v/>
      </c>
      <c r="S139" s="61" t="str">
        <f t="shared" si="88"/>
        <v/>
      </c>
      <c r="T139" s="61" t="str">
        <f t="shared" si="88"/>
        <v/>
      </c>
      <c r="U139" s="61" t="str">
        <f t="shared" si="88"/>
        <v/>
      </c>
      <c r="V139" s="61" t="str">
        <f t="shared" si="88"/>
        <v/>
      </c>
      <c r="W139" s="61" t="str">
        <f t="shared" si="88"/>
        <v/>
      </c>
      <c r="X139" s="61" t="str">
        <f t="shared" si="88"/>
        <v/>
      </c>
      <c r="Y139" s="61" t="str">
        <f t="shared" si="88"/>
        <v/>
      </c>
      <c r="Z139" s="61" t="str">
        <f t="shared" si="88"/>
        <v/>
      </c>
      <c r="AA139" s="61" t="str">
        <f t="shared" si="88"/>
        <v/>
      </c>
      <c r="AB139" s="61" t="str">
        <f t="shared" si="88"/>
        <v/>
      </c>
      <c r="AC139" s="61" t="str">
        <f t="shared" si="88"/>
        <v/>
      </c>
      <c r="AD139" s="61" t="str">
        <f t="shared" si="81"/>
        <v/>
      </c>
    </row>
    <row r="140" spans="3:30" x14ac:dyDescent="0.25">
      <c r="C140" s="14">
        <f t="shared" si="87"/>
        <v>0</v>
      </c>
      <c r="D140" s="15" t="str">
        <f>IF(OR(C140&lt;1,H140&lt;&gt;"",COUNTIF(P$124:P140,P140)&gt;3),"",VLOOKUP(C140-COUNTA(H$124:H140),DD!$F$1:$G$13,2))</f>
        <v/>
      </c>
      <c r="E140" s="62">
        <f t="shared" si="82"/>
        <v>0</v>
      </c>
      <c r="F140" s="16">
        <f t="shared" si="83"/>
        <v>0</v>
      </c>
      <c r="G140" s="15">
        <f t="shared" si="84"/>
        <v>0</v>
      </c>
      <c r="H140" s="29"/>
      <c r="I140" s="17" t="str">
        <f t="shared" si="80"/>
        <v/>
      </c>
      <c r="P140" s="16" t="str">
        <f t="shared" si="85"/>
        <v>0</v>
      </c>
      <c r="Q140" s="61" t="str">
        <f t="shared" si="86"/>
        <v/>
      </c>
      <c r="R140" s="61" t="str">
        <f t="shared" si="88"/>
        <v/>
      </c>
      <c r="S140" s="61" t="str">
        <f t="shared" si="88"/>
        <v/>
      </c>
      <c r="T140" s="61" t="str">
        <f t="shared" si="88"/>
        <v/>
      </c>
      <c r="U140" s="61" t="str">
        <f t="shared" si="88"/>
        <v/>
      </c>
      <c r="V140" s="61" t="str">
        <f t="shared" si="88"/>
        <v/>
      </c>
      <c r="W140" s="61" t="str">
        <f t="shared" si="88"/>
        <v/>
      </c>
      <c r="X140" s="61" t="str">
        <f t="shared" si="88"/>
        <v/>
      </c>
      <c r="Y140" s="61" t="str">
        <f t="shared" si="88"/>
        <v/>
      </c>
      <c r="Z140" s="61" t="str">
        <f t="shared" si="88"/>
        <v/>
      </c>
      <c r="AA140" s="61" t="str">
        <f t="shared" si="88"/>
        <v/>
      </c>
      <c r="AB140" s="61" t="str">
        <f t="shared" si="88"/>
        <v/>
      </c>
      <c r="AC140" s="61" t="str">
        <f t="shared" si="88"/>
        <v/>
      </c>
      <c r="AD140" s="61" t="str">
        <f t="shared" ref="AD140:AD150" si="89">IF($G140=AD$123,$D140,"")</f>
        <v/>
      </c>
    </row>
    <row r="141" spans="3:30" x14ac:dyDescent="0.25">
      <c r="C141" s="14">
        <f t="shared" si="87"/>
        <v>0</v>
      </c>
      <c r="D141" s="15" t="str">
        <f>IF(OR(C141&lt;1,H141&lt;&gt;"",COUNTIF(P$124:P141,P141)&gt;3),"",VLOOKUP(C141-COUNTA(H$124:H141),DD!$F$1:$G$13,2))</f>
        <v/>
      </c>
      <c r="E141" s="62">
        <f t="shared" si="82"/>
        <v>0</v>
      </c>
      <c r="F141" s="16">
        <f t="shared" si="83"/>
        <v>0</v>
      </c>
      <c r="G141" s="15">
        <f t="shared" si="84"/>
        <v>0</v>
      </c>
      <c r="H141" s="29"/>
      <c r="I141" s="17" t="str">
        <f t="shared" si="80"/>
        <v/>
      </c>
      <c r="P141" s="16" t="str">
        <f t="shared" si="85"/>
        <v>0</v>
      </c>
      <c r="Q141" s="61" t="str">
        <f t="shared" si="86"/>
        <v/>
      </c>
      <c r="R141" s="61" t="str">
        <f t="shared" si="88"/>
        <v/>
      </c>
      <c r="S141" s="61" t="str">
        <f t="shared" si="88"/>
        <v/>
      </c>
      <c r="T141" s="61" t="str">
        <f t="shared" si="88"/>
        <v/>
      </c>
      <c r="U141" s="61" t="str">
        <f t="shared" si="88"/>
        <v/>
      </c>
      <c r="V141" s="61" t="str">
        <f t="shared" si="88"/>
        <v/>
      </c>
      <c r="W141" s="61" t="str">
        <f t="shared" si="88"/>
        <v/>
      </c>
      <c r="X141" s="61" t="str">
        <f t="shared" si="88"/>
        <v/>
      </c>
      <c r="Y141" s="61" t="str">
        <f t="shared" si="88"/>
        <v/>
      </c>
      <c r="Z141" s="61" t="str">
        <f t="shared" si="88"/>
        <v/>
      </c>
      <c r="AA141" s="61" t="str">
        <f t="shared" si="88"/>
        <v/>
      </c>
      <c r="AB141" s="61" t="str">
        <f t="shared" si="88"/>
        <v/>
      </c>
      <c r="AC141" s="61" t="str">
        <f t="shared" si="88"/>
        <v/>
      </c>
      <c r="AD141" s="61" t="str">
        <f t="shared" si="89"/>
        <v/>
      </c>
    </row>
    <row r="142" spans="3:30" x14ac:dyDescent="0.25">
      <c r="C142" s="14">
        <f t="shared" si="87"/>
        <v>0</v>
      </c>
      <c r="D142" s="15" t="str">
        <f>IF(OR(C142&lt;1,H142&lt;&gt;"",COUNTIF(P$124:P142,P142)&gt;3),"",VLOOKUP(C142-COUNTA(H$124:H142),DD!$F$1:$G$13,2))</f>
        <v/>
      </c>
      <c r="E142" s="62">
        <f t="shared" si="82"/>
        <v>0</v>
      </c>
      <c r="F142" s="16">
        <f t="shared" si="83"/>
        <v>0</v>
      </c>
      <c r="G142" s="15">
        <f t="shared" si="84"/>
        <v>0</v>
      </c>
      <c r="H142" s="29"/>
      <c r="I142" s="17" t="str">
        <f t="shared" si="80"/>
        <v/>
      </c>
      <c r="P142" s="16" t="str">
        <f t="shared" si="85"/>
        <v>0</v>
      </c>
      <c r="Q142" s="61" t="str">
        <f t="shared" si="86"/>
        <v/>
      </c>
      <c r="R142" s="61" t="str">
        <f t="shared" si="88"/>
        <v/>
      </c>
      <c r="S142" s="61" t="str">
        <f t="shared" si="88"/>
        <v/>
      </c>
      <c r="T142" s="61" t="str">
        <f t="shared" si="88"/>
        <v/>
      </c>
      <c r="U142" s="61" t="str">
        <f t="shared" si="88"/>
        <v/>
      </c>
      <c r="V142" s="61" t="str">
        <f t="shared" si="88"/>
        <v/>
      </c>
      <c r="W142" s="61" t="str">
        <f t="shared" si="88"/>
        <v/>
      </c>
      <c r="X142" s="61" t="str">
        <f t="shared" si="88"/>
        <v/>
      </c>
      <c r="Y142" s="61" t="str">
        <f t="shared" si="88"/>
        <v/>
      </c>
      <c r="Z142" s="61" t="str">
        <f t="shared" si="88"/>
        <v/>
      </c>
      <c r="AA142" s="61" t="str">
        <f t="shared" si="88"/>
        <v/>
      </c>
      <c r="AB142" s="61" t="str">
        <f t="shared" si="88"/>
        <v/>
      </c>
      <c r="AC142" s="61" t="str">
        <f t="shared" si="88"/>
        <v/>
      </c>
      <c r="AD142" s="61" t="str">
        <f t="shared" si="89"/>
        <v/>
      </c>
    </row>
    <row r="143" spans="3:30" x14ac:dyDescent="0.25">
      <c r="C143" s="14">
        <f t="shared" si="87"/>
        <v>0</v>
      </c>
      <c r="D143" s="15" t="str">
        <f>IF(OR(C143&lt;1,H143&lt;&gt;"",COUNTIF(P$124:P143,P143)&gt;3),"",VLOOKUP(C143-COUNTA(H$124:H143),DD!$F$1:$G$13,2))</f>
        <v/>
      </c>
      <c r="E143" s="62">
        <f t="shared" si="82"/>
        <v>0</v>
      </c>
      <c r="F143" s="16">
        <f t="shared" si="83"/>
        <v>0</v>
      </c>
      <c r="G143" s="15">
        <f t="shared" si="84"/>
        <v>0</v>
      </c>
      <c r="H143" s="29"/>
      <c r="I143" s="17" t="str">
        <f t="shared" si="80"/>
        <v/>
      </c>
      <c r="P143" s="16" t="str">
        <f t="shared" si="85"/>
        <v>0</v>
      </c>
      <c r="Q143" s="61" t="str">
        <f t="shared" si="86"/>
        <v/>
      </c>
      <c r="R143" s="61" t="str">
        <f t="shared" si="88"/>
        <v/>
      </c>
      <c r="S143" s="61" t="str">
        <f t="shared" si="88"/>
        <v/>
      </c>
      <c r="T143" s="61" t="str">
        <f t="shared" si="88"/>
        <v/>
      </c>
      <c r="U143" s="61" t="str">
        <f t="shared" si="88"/>
        <v/>
      </c>
      <c r="V143" s="61" t="str">
        <f t="shared" si="88"/>
        <v/>
      </c>
      <c r="W143" s="61" t="str">
        <f t="shared" si="88"/>
        <v/>
      </c>
      <c r="X143" s="61" t="str">
        <f t="shared" si="88"/>
        <v/>
      </c>
      <c r="Y143" s="61" t="str">
        <f t="shared" si="88"/>
        <v/>
      </c>
      <c r="Z143" s="61" t="str">
        <f t="shared" si="88"/>
        <v/>
      </c>
      <c r="AA143" s="61" t="str">
        <f t="shared" si="88"/>
        <v/>
      </c>
      <c r="AB143" s="61" t="str">
        <f t="shared" si="88"/>
        <v/>
      </c>
      <c r="AC143" s="61" t="str">
        <f t="shared" si="88"/>
        <v/>
      </c>
      <c r="AD143" s="61" t="str">
        <f t="shared" si="89"/>
        <v/>
      </c>
    </row>
    <row r="144" spans="3:30" x14ac:dyDescent="0.25">
      <c r="C144" s="14">
        <f t="shared" si="87"/>
        <v>0</v>
      </c>
      <c r="D144" s="15" t="str">
        <f>IF(OR(C144&lt;1,H144&lt;&gt;"",COUNTIF(P$124:P144,P144)&gt;3),"",VLOOKUP(C144-COUNTA(H$124:H144),DD!$F$1:$G$13,2))</f>
        <v/>
      </c>
      <c r="E144" s="62">
        <f t="shared" si="82"/>
        <v>0</v>
      </c>
      <c r="F144" s="16">
        <f t="shared" si="83"/>
        <v>0</v>
      </c>
      <c r="G144" s="15">
        <f t="shared" si="84"/>
        <v>0</v>
      </c>
      <c r="H144" s="29"/>
      <c r="I144" s="17" t="str">
        <f t="shared" si="80"/>
        <v/>
      </c>
      <c r="P144" s="16" t="str">
        <f t="shared" si="85"/>
        <v>0</v>
      </c>
      <c r="Q144" s="61" t="str">
        <f t="shared" si="86"/>
        <v/>
      </c>
      <c r="R144" s="61" t="str">
        <f t="shared" si="88"/>
        <v/>
      </c>
      <c r="S144" s="61" t="str">
        <f t="shared" si="88"/>
        <v/>
      </c>
      <c r="T144" s="61" t="str">
        <f t="shared" si="88"/>
        <v/>
      </c>
      <c r="U144" s="61" t="str">
        <f t="shared" si="88"/>
        <v/>
      </c>
      <c r="V144" s="61" t="str">
        <f t="shared" si="88"/>
        <v/>
      </c>
      <c r="W144" s="61" t="str">
        <f t="shared" si="88"/>
        <v/>
      </c>
      <c r="X144" s="61" t="str">
        <f t="shared" si="88"/>
        <v/>
      </c>
      <c r="Y144" s="61" t="str">
        <f t="shared" si="88"/>
        <v/>
      </c>
      <c r="Z144" s="61" t="str">
        <f t="shared" si="88"/>
        <v/>
      </c>
      <c r="AA144" s="61" t="str">
        <f t="shared" si="88"/>
        <v/>
      </c>
      <c r="AB144" s="61" t="str">
        <f t="shared" si="88"/>
        <v/>
      </c>
      <c r="AC144" s="61" t="str">
        <f t="shared" si="88"/>
        <v/>
      </c>
      <c r="AD144" s="61" t="str">
        <f t="shared" si="89"/>
        <v/>
      </c>
    </row>
    <row r="145" spans="3:30" x14ac:dyDescent="0.25">
      <c r="C145" s="14">
        <f t="shared" si="87"/>
        <v>0</v>
      </c>
      <c r="D145" s="15" t="str">
        <f>IF(OR(C145&lt;1,H145&lt;&gt;"",COUNTIF(P$124:P145,P145)&gt;3),"",VLOOKUP(C145-COUNTA(H$124:H145),DD!$F$1:$G$13,2))</f>
        <v/>
      </c>
      <c r="E145" s="62">
        <f t="shared" si="82"/>
        <v>0</v>
      </c>
      <c r="F145" s="16">
        <f t="shared" si="83"/>
        <v>0</v>
      </c>
      <c r="G145" s="15">
        <f t="shared" si="84"/>
        <v>0</v>
      </c>
      <c r="H145" s="29"/>
      <c r="I145" s="17" t="str">
        <f t="shared" si="80"/>
        <v/>
      </c>
      <c r="P145" s="16" t="str">
        <f t="shared" si="85"/>
        <v>0</v>
      </c>
      <c r="Q145" s="61" t="str">
        <f t="shared" si="86"/>
        <v/>
      </c>
      <c r="R145" s="61" t="str">
        <f t="shared" si="88"/>
        <v/>
      </c>
      <c r="S145" s="61" t="str">
        <f t="shared" si="88"/>
        <v/>
      </c>
      <c r="T145" s="61" t="str">
        <f t="shared" si="88"/>
        <v/>
      </c>
      <c r="U145" s="61" t="str">
        <f t="shared" si="88"/>
        <v/>
      </c>
      <c r="V145" s="61" t="str">
        <f t="shared" si="88"/>
        <v/>
      </c>
      <c r="W145" s="61" t="str">
        <f t="shared" si="88"/>
        <v/>
      </c>
      <c r="X145" s="61" t="str">
        <f t="shared" si="88"/>
        <v/>
      </c>
      <c r="Y145" s="61" t="str">
        <f t="shared" si="88"/>
        <v/>
      </c>
      <c r="Z145" s="61" t="str">
        <f t="shared" si="88"/>
        <v/>
      </c>
      <c r="AA145" s="61" t="str">
        <f t="shared" si="88"/>
        <v/>
      </c>
      <c r="AB145" s="61" t="str">
        <f t="shared" si="88"/>
        <v/>
      </c>
      <c r="AC145" s="61" t="str">
        <f t="shared" si="88"/>
        <v/>
      </c>
      <c r="AD145" s="61" t="str">
        <f t="shared" si="89"/>
        <v/>
      </c>
    </row>
    <row r="146" spans="3:30" x14ac:dyDescent="0.25">
      <c r="C146" s="14">
        <f t="shared" si="87"/>
        <v>0</v>
      </c>
      <c r="D146" s="15" t="str">
        <f>IF(OR(C146&lt;1,H146&lt;&gt;"",COUNTIF(P$124:P146,P146)&gt;3),"",VLOOKUP(C146-COUNTA(H$124:H146),DD!$F$1:$G$13,2))</f>
        <v/>
      </c>
      <c r="E146" s="62">
        <f t="shared" si="82"/>
        <v>0</v>
      </c>
      <c r="F146" s="16">
        <f t="shared" si="83"/>
        <v>0</v>
      </c>
      <c r="G146" s="15">
        <f t="shared" si="84"/>
        <v>0</v>
      </c>
      <c r="H146" s="29"/>
      <c r="I146" s="17" t="str">
        <f t="shared" si="80"/>
        <v/>
      </c>
      <c r="P146" s="16" t="str">
        <f t="shared" si="85"/>
        <v>0</v>
      </c>
      <c r="Q146" s="61" t="str">
        <f t="shared" si="86"/>
        <v/>
      </c>
      <c r="R146" s="61" t="str">
        <f t="shared" si="88"/>
        <v/>
      </c>
      <c r="S146" s="61" t="str">
        <f t="shared" si="88"/>
        <v/>
      </c>
      <c r="T146" s="61" t="str">
        <f t="shared" si="88"/>
        <v/>
      </c>
      <c r="U146" s="61" t="str">
        <f t="shared" si="88"/>
        <v/>
      </c>
      <c r="V146" s="61" t="str">
        <f t="shared" si="88"/>
        <v/>
      </c>
      <c r="W146" s="61" t="str">
        <f t="shared" si="88"/>
        <v/>
      </c>
      <c r="X146" s="61" t="str">
        <f t="shared" si="88"/>
        <v/>
      </c>
      <c r="Y146" s="61" t="str">
        <f t="shared" si="88"/>
        <v/>
      </c>
      <c r="Z146" s="61" t="str">
        <f t="shared" si="88"/>
        <v/>
      </c>
      <c r="AA146" s="61" t="str">
        <f t="shared" si="88"/>
        <v/>
      </c>
      <c r="AB146" s="61" t="str">
        <f t="shared" si="88"/>
        <v/>
      </c>
      <c r="AC146" s="61" t="str">
        <f t="shared" si="88"/>
        <v/>
      </c>
      <c r="AD146" s="61" t="str">
        <f t="shared" si="89"/>
        <v/>
      </c>
    </row>
    <row r="147" spans="3:30" x14ac:dyDescent="0.25">
      <c r="C147" s="14">
        <f t="shared" si="87"/>
        <v>0</v>
      </c>
      <c r="D147" s="15" t="str">
        <f>IF(OR(C147&lt;1,H147&lt;&gt;"",COUNTIF(P$124:P147,P147)&gt;3),"",VLOOKUP(C147-COUNTA(H$124:H147),DD!$F$1:$G$13,2))</f>
        <v/>
      </c>
      <c r="E147" s="62">
        <f t="shared" si="82"/>
        <v>0</v>
      </c>
      <c r="F147" s="16">
        <f t="shared" si="83"/>
        <v>0</v>
      </c>
      <c r="G147" s="15">
        <f t="shared" si="84"/>
        <v>0</v>
      </c>
      <c r="H147" s="29"/>
      <c r="I147" s="17" t="str">
        <f t="shared" si="80"/>
        <v/>
      </c>
      <c r="P147" s="16" t="str">
        <f t="shared" si="85"/>
        <v>0</v>
      </c>
      <c r="Q147" s="61" t="str">
        <f t="shared" si="86"/>
        <v/>
      </c>
      <c r="R147" s="61" t="str">
        <f t="shared" si="88"/>
        <v/>
      </c>
      <c r="S147" s="61" t="str">
        <f t="shared" si="88"/>
        <v/>
      </c>
      <c r="T147" s="61" t="str">
        <f t="shared" si="88"/>
        <v/>
      </c>
      <c r="U147" s="61" t="str">
        <f t="shared" si="88"/>
        <v/>
      </c>
      <c r="V147" s="61" t="str">
        <f t="shared" si="88"/>
        <v/>
      </c>
      <c r="W147" s="61" t="str">
        <f t="shared" si="88"/>
        <v/>
      </c>
      <c r="X147" s="61" t="str">
        <f t="shared" si="88"/>
        <v/>
      </c>
      <c r="Y147" s="61" t="str">
        <f t="shared" si="88"/>
        <v/>
      </c>
      <c r="Z147" s="61" t="str">
        <f t="shared" si="88"/>
        <v/>
      </c>
      <c r="AA147" s="61" t="str">
        <f t="shared" si="88"/>
        <v/>
      </c>
      <c r="AB147" s="61" t="str">
        <f t="shared" si="88"/>
        <v/>
      </c>
      <c r="AC147" s="61" t="str">
        <f t="shared" si="88"/>
        <v/>
      </c>
      <c r="AD147" s="61" t="str">
        <f t="shared" si="89"/>
        <v/>
      </c>
    </row>
    <row r="148" spans="3:30" x14ac:dyDescent="0.25">
      <c r="C148" s="14">
        <f t="shared" si="87"/>
        <v>0</v>
      </c>
      <c r="D148" s="15" t="str">
        <f>IF(OR(C148&lt;1,H148&lt;&gt;"",COUNTIF(P$124:P148,P148)&gt;3),"",VLOOKUP(C148-COUNTA(H$124:H148),DD!$F$1:$G$13,2))</f>
        <v/>
      </c>
      <c r="E148" s="62">
        <f t="shared" si="82"/>
        <v>0</v>
      </c>
      <c r="F148" s="16">
        <f t="shared" si="83"/>
        <v>0</v>
      </c>
      <c r="G148" s="15">
        <f t="shared" si="84"/>
        <v>0</v>
      </c>
      <c r="H148" s="29"/>
      <c r="I148" s="17" t="str">
        <f t="shared" si="80"/>
        <v/>
      </c>
      <c r="P148" s="16" t="str">
        <f t="shared" si="85"/>
        <v>0</v>
      </c>
      <c r="Q148" s="61" t="str">
        <f t="shared" si="86"/>
        <v/>
      </c>
      <c r="R148" s="61" t="str">
        <f t="shared" si="88"/>
        <v/>
      </c>
      <c r="S148" s="61" t="str">
        <f t="shared" si="88"/>
        <v/>
      </c>
      <c r="T148" s="61" t="str">
        <f t="shared" si="88"/>
        <v/>
      </c>
      <c r="U148" s="61" t="str">
        <f t="shared" si="88"/>
        <v/>
      </c>
      <c r="V148" s="61" t="str">
        <f t="shared" si="88"/>
        <v/>
      </c>
      <c r="W148" s="61" t="str">
        <f t="shared" si="88"/>
        <v/>
      </c>
      <c r="X148" s="61" t="str">
        <f t="shared" si="88"/>
        <v/>
      </c>
      <c r="Y148" s="61" t="str">
        <f t="shared" si="88"/>
        <v/>
      </c>
      <c r="Z148" s="61" t="str">
        <f t="shared" si="88"/>
        <v/>
      </c>
      <c r="AA148" s="61" t="str">
        <f t="shared" si="88"/>
        <v/>
      </c>
      <c r="AB148" s="61" t="str">
        <f t="shared" si="88"/>
        <v/>
      </c>
      <c r="AC148" s="61" t="str">
        <f t="shared" si="88"/>
        <v/>
      </c>
      <c r="AD148" s="61" t="str">
        <f t="shared" si="89"/>
        <v/>
      </c>
    </row>
    <row r="149" spans="3:30" x14ac:dyDescent="0.25">
      <c r="C149" s="14">
        <f t="shared" si="87"/>
        <v>0</v>
      </c>
      <c r="D149" s="15" t="str">
        <f>IF(OR(C149&lt;1,H149&lt;&gt;"",COUNTIF(P$124:P149,P149)&gt;3),"",VLOOKUP(C149-COUNTA(H$124:H149),DD!$F$1:$G$13,2))</f>
        <v/>
      </c>
      <c r="E149" s="62">
        <f t="shared" si="82"/>
        <v>0</v>
      </c>
      <c r="F149" s="16">
        <f t="shared" si="83"/>
        <v>0</v>
      </c>
      <c r="G149" s="15">
        <f t="shared" si="84"/>
        <v>0</v>
      </c>
      <c r="H149" s="29"/>
      <c r="I149" s="17" t="str">
        <f t="shared" si="80"/>
        <v/>
      </c>
      <c r="P149" s="16" t="str">
        <f t="shared" si="85"/>
        <v>0</v>
      </c>
      <c r="Q149" s="61" t="str">
        <f t="shared" si="86"/>
        <v/>
      </c>
      <c r="R149" s="61" t="str">
        <f t="shared" si="88"/>
        <v/>
      </c>
      <c r="S149" s="61" t="str">
        <f t="shared" si="88"/>
        <v/>
      </c>
      <c r="T149" s="61" t="str">
        <f t="shared" si="88"/>
        <v/>
      </c>
      <c r="U149" s="61" t="str">
        <f t="shared" si="88"/>
        <v/>
      </c>
      <c r="V149" s="61" t="str">
        <f t="shared" si="88"/>
        <v/>
      </c>
      <c r="W149" s="61" t="str">
        <f t="shared" si="88"/>
        <v/>
      </c>
      <c r="X149" s="61" t="str">
        <f t="shared" si="88"/>
        <v/>
      </c>
      <c r="Y149" s="61" t="str">
        <f t="shared" si="88"/>
        <v/>
      </c>
      <c r="Z149" s="61" t="str">
        <f t="shared" si="88"/>
        <v/>
      </c>
      <c r="AA149" s="61" t="str">
        <f t="shared" si="88"/>
        <v/>
      </c>
      <c r="AB149" s="61" t="str">
        <f t="shared" si="88"/>
        <v/>
      </c>
      <c r="AC149" s="61" t="str">
        <f t="shared" si="88"/>
        <v/>
      </c>
      <c r="AD149" s="61" t="str">
        <f t="shared" si="89"/>
        <v/>
      </c>
    </row>
    <row r="150" spans="3:30" x14ac:dyDescent="0.25">
      <c r="C150" s="14">
        <f t="shared" si="87"/>
        <v>0</v>
      </c>
      <c r="D150" s="15" t="str">
        <f>IF(OR(C150&lt;1,H150&lt;&gt;"",COUNTIF(P$124:P150,P150)&gt;3),"",VLOOKUP(C150-COUNTA(H$124:H150),DD!$F$1:$G$13,2))</f>
        <v/>
      </c>
      <c r="E150" s="62">
        <f t="shared" si="82"/>
        <v>0</v>
      </c>
      <c r="F150" s="16">
        <f t="shared" si="83"/>
        <v>0</v>
      </c>
      <c r="G150" s="15">
        <f t="shared" si="84"/>
        <v>0</v>
      </c>
      <c r="H150" s="29"/>
      <c r="I150" s="17" t="str">
        <f t="shared" si="80"/>
        <v/>
      </c>
      <c r="P150" s="16" t="str">
        <f t="shared" si="85"/>
        <v>0</v>
      </c>
      <c r="Q150" s="61" t="str">
        <f t="shared" si="86"/>
        <v/>
      </c>
      <c r="R150" s="61" t="str">
        <f t="shared" si="88"/>
        <v/>
      </c>
      <c r="S150" s="61" t="str">
        <f t="shared" si="88"/>
        <v/>
      </c>
      <c r="T150" s="61" t="str">
        <f t="shared" si="88"/>
        <v/>
      </c>
      <c r="U150" s="61" t="str">
        <f t="shared" si="88"/>
        <v/>
      </c>
      <c r="V150" s="61" t="str">
        <f t="shared" si="88"/>
        <v/>
      </c>
      <c r="W150" s="61" t="str">
        <f t="shared" si="88"/>
        <v/>
      </c>
      <c r="X150" s="61" t="str">
        <f t="shared" si="88"/>
        <v/>
      </c>
      <c r="Y150" s="61" t="str">
        <f t="shared" si="88"/>
        <v/>
      </c>
      <c r="Z150" s="61" t="str">
        <f t="shared" si="88"/>
        <v/>
      </c>
      <c r="AA150" s="61" t="str">
        <f t="shared" si="88"/>
        <v/>
      </c>
      <c r="AB150" s="61" t="str">
        <f t="shared" si="88"/>
        <v/>
      </c>
      <c r="AC150" s="61" t="str">
        <f t="shared" si="88"/>
        <v/>
      </c>
      <c r="AD150" s="61" t="str">
        <f t="shared" si="89"/>
        <v/>
      </c>
    </row>
    <row r="151" spans="3:30" x14ac:dyDescent="0.25">
      <c r="C151" s="14">
        <f t="shared" si="87"/>
        <v>0</v>
      </c>
      <c r="D151" s="15" t="str">
        <f>IF(OR(C151&lt;1,H151&lt;&gt;"",COUNTIF(P$124:P151,P151)&gt;3),"",VLOOKUP(C151-COUNTA(H$124:H151),DD!$F$1:$G$13,2))</f>
        <v/>
      </c>
      <c r="E151" s="62">
        <f t="shared" si="82"/>
        <v>0</v>
      </c>
      <c r="F151" s="16">
        <f t="shared" si="83"/>
        <v>0</v>
      </c>
      <c r="G151" s="15">
        <f t="shared" si="84"/>
        <v>0</v>
      </c>
      <c r="H151" s="29"/>
      <c r="I151" s="17" t="str">
        <f t="shared" si="80"/>
        <v/>
      </c>
      <c r="P151" s="16" t="str">
        <f t="shared" si="85"/>
        <v>0</v>
      </c>
      <c r="Q151" s="61" t="str">
        <f t="shared" si="86"/>
        <v/>
      </c>
      <c r="R151" s="61" t="str">
        <f t="shared" si="88"/>
        <v/>
      </c>
      <c r="S151" s="61" t="str">
        <f t="shared" si="88"/>
        <v/>
      </c>
      <c r="T151" s="61" t="str">
        <f t="shared" si="88"/>
        <v/>
      </c>
      <c r="U151" s="61" t="str">
        <f t="shared" si="88"/>
        <v/>
      </c>
      <c r="V151" s="61" t="str">
        <f t="shared" si="88"/>
        <v/>
      </c>
      <c r="W151" s="61" t="str">
        <f t="shared" si="88"/>
        <v/>
      </c>
      <c r="X151" s="61" t="str">
        <f t="shared" ref="R151:AD163" si="90">IF($G151=X$123,$D151,"")</f>
        <v/>
      </c>
      <c r="Y151" s="61" t="str">
        <f t="shared" si="90"/>
        <v/>
      </c>
      <c r="Z151" s="61" t="str">
        <f t="shared" si="90"/>
        <v/>
      </c>
      <c r="AA151" s="61" t="str">
        <f t="shared" si="90"/>
        <v/>
      </c>
      <c r="AB151" s="61" t="str">
        <f t="shared" si="90"/>
        <v/>
      </c>
      <c r="AC151" s="61" t="str">
        <f t="shared" si="90"/>
        <v/>
      </c>
      <c r="AD151" s="61" t="str">
        <f t="shared" si="90"/>
        <v/>
      </c>
    </row>
    <row r="152" spans="3:30" x14ac:dyDescent="0.25">
      <c r="C152" s="14">
        <f t="shared" si="87"/>
        <v>0</v>
      </c>
      <c r="D152" s="15" t="str">
        <f>IF(OR(C152&lt;1,H152&lt;&gt;"",COUNTIF(P$124:P152,P152)&gt;3),"",VLOOKUP(C152-COUNTA(H$124:H152),DD!$F$1:$G$13,2))</f>
        <v/>
      </c>
      <c r="E152" s="62">
        <f t="shared" si="82"/>
        <v>0</v>
      </c>
      <c r="F152" s="16">
        <f t="shared" si="83"/>
        <v>0</v>
      </c>
      <c r="G152" s="15">
        <f t="shared" si="84"/>
        <v>0</v>
      </c>
      <c r="H152" s="29"/>
      <c r="I152" s="17" t="str">
        <f t="shared" si="80"/>
        <v/>
      </c>
      <c r="P152" s="16" t="str">
        <f t="shared" si="85"/>
        <v>0</v>
      </c>
      <c r="Q152" s="61" t="str">
        <f t="shared" si="86"/>
        <v/>
      </c>
      <c r="R152" s="61" t="str">
        <f t="shared" si="90"/>
        <v/>
      </c>
      <c r="S152" s="61" t="str">
        <f t="shared" si="90"/>
        <v/>
      </c>
      <c r="T152" s="61" t="str">
        <f t="shared" si="90"/>
        <v/>
      </c>
      <c r="U152" s="61" t="str">
        <f t="shared" si="90"/>
        <v/>
      </c>
      <c r="V152" s="61" t="str">
        <f t="shared" si="90"/>
        <v/>
      </c>
      <c r="W152" s="61" t="str">
        <f t="shared" si="90"/>
        <v/>
      </c>
      <c r="X152" s="61" t="str">
        <f t="shared" si="90"/>
        <v/>
      </c>
      <c r="Y152" s="61" t="str">
        <f t="shared" si="90"/>
        <v/>
      </c>
      <c r="Z152" s="61" t="str">
        <f t="shared" si="90"/>
        <v/>
      </c>
      <c r="AA152" s="61" t="str">
        <f t="shared" si="90"/>
        <v/>
      </c>
      <c r="AB152" s="61" t="str">
        <f t="shared" si="90"/>
        <v/>
      </c>
      <c r="AC152" s="61" t="str">
        <f t="shared" si="90"/>
        <v/>
      </c>
      <c r="AD152" s="61" t="str">
        <f t="shared" si="90"/>
        <v/>
      </c>
    </row>
    <row r="153" spans="3:30" x14ac:dyDescent="0.25">
      <c r="C153" s="14">
        <f t="shared" si="87"/>
        <v>0</v>
      </c>
      <c r="D153" s="15" t="str">
        <f>IF(OR(C153&lt;1,H153&lt;&gt;"",COUNTIF(P$124:P153,P153)&gt;3),"",VLOOKUP(C153-COUNTA(H$124:H153),DD!$F$1:$G$13,2))</f>
        <v/>
      </c>
      <c r="E153" s="62">
        <f t="shared" si="82"/>
        <v>0</v>
      </c>
      <c r="F153" s="16">
        <f t="shared" si="83"/>
        <v>0</v>
      </c>
      <c r="G153" s="15">
        <f t="shared" si="84"/>
        <v>0</v>
      </c>
      <c r="H153" s="29"/>
      <c r="I153" s="17" t="str">
        <f t="shared" si="80"/>
        <v/>
      </c>
      <c r="P153" s="16" t="str">
        <f t="shared" si="85"/>
        <v>0</v>
      </c>
      <c r="Q153" s="61" t="str">
        <f t="shared" si="86"/>
        <v/>
      </c>
      <c r="R153" s="61" t="str">
        <f t="shared" si="90"/>
        <v/>
      </c>
      <c r="S153" s="61" t="str">
        <f t="shared" si="90"/>
        <v/>
      </c>
      <c r="T153" s="61" t="str">
        <f t="shared" si="90"/>
        <v/>
      </c>
      <c r="U153" s="61" t="str">
        <f t="shared" si="90"/>
        <v/>
      </c>
      <c r="V153" s="61" t="str">
        <f t="shared" si="90"/>
        <v/>
      </c>
      <c r="W153" s="61" t="str">
        <f t="shared" si="90"/>
        <v/>
      </c>
      <c r="X153" s="61" t="str">
        <f t="shared" si="90"/>
        <v/>
      </c>
      <c r="Y153" s="61" t="str">
        <f t="shared" si="90"/>
        <v/>
      </c>
      <c r="Z153" s="61" t="str">
        <f t="shared" si="90"/>
        <v/>
      </c>
      <c r="AA153" s="61" t="str">
        <f t="shared" si="90"/>
        <v/>
      </c>
      <c r="AB153" s="61" t="str">
        <f t="shared" si="90"/>
        <v/>
      </c>
      <c r="AC153" s="61" t="str">
        <f t="shared" si="90"/>
        <v/>
      </c>
      <c r="AD153" s="61" t="str">
        <f t="shared" si="90"/>
        <v/>
      </c>
    </row>
    <row r="154" spans="3:30" x14ac:dyDescent="0.25">
      <c r="C154" s="14">
        <f t="shared" si="87"/>
        <v>0</v>
      </c>
      <c r="D154" s="15" t="str">
        <f>IF(OR(C154&lt;1,H154&lt;&gt;"",COUNTIF(P$124:P154,P154)&gt;3),"",VLOOKUP(C154-COUNTA(H$124:H154),DD!$F$1:$G$13,2))</f>
        <v/>
      </c>
      <c r="E154" s="62">
        <f t="shared" si="82"/>
        <v>0</v>
      </c>
      <c r="F154" s="16">
        <f t="shared" si="83"/>
        <v>0</v>
      </c>
      <c r="G154" s="15">
        <f t="shared" si="84"/>
        <v>0</v>
      </c>
      <c r="H154" s="29"/>
      <c r="I154" s="17" t="str">
        <f t="shared" si="80"/>
        <v/>
      </c>
      <c r="P154" s="16" t="str">
        <f t="shared" si="85"/>
        <v>0</v>
      </c>
      <c r="Q154" s="61" t="str">
        <f t="shared" si="86"/>
        <v/>
      </c>
      <c r="R154" s="61" t="str">
        <f t="shared" si="90"/>
        <v/>
      </c>
      <c r="S154" s="61" t="str">
        <f t="shared" si="90"/>
        <v/>
      </c>
      <c r="T154" s="61" t="str">
        <f t="shared" si="90"/>
        <v/>
      </c>
      <c r="U154" s="61" t="str">
        <f t="shared" si="90"/>
        <v/>
      </c>
      <c r="V154" s="61" t="str">
        <f t="shared" si="90"/>
        <v/>
      </c>
      <c r="W154" s="61" t="str">
        <f t="shared" si="90"/>
        <v/>
      </c>
      <c r="X154" s="61" t="str">
        <f t="shared" si="90"/>
        <v/>
      </c>
      <c r="Y154" s="61" t="str">
        <f t="shared" si="90"/>
        <v/>
      </c>
      <c r="Z154" s="61" t="str">
        <f t="shared" si="90"/>
        <v/>
      </c>
      <c r="AA154" s="61" t="str">
        <f t="shared" si="90"/>
        <v/>
      </c>
      <c r="AB154" s="61" t="str">
        <f t="shared" si="90"/>
        <v/>
      </c>
      <c r="AC154" s="61" t="str">
        <f t="shared" si="90"/>
        <v/>
      </c>
      <c r="AD154" s="61" t="str">
        <f t="shared" si="90"/>
        <v/>
      </c>
    </row>
    <row r="155" spans="3:30" x14ac:dyDescent="0.25">
      <c r="C155" s="14">
        <f t="shared" si="87"/>
        <v>0</v>
      </c>
      <c r="D155" s="15" t="str">
        <f>IF(OR(C155&lt;1,H155&lt;&gt;"",COUNTIF(P$124:P155,P155)&gt;3),"",VLOOKUP(C155-COUNTA(H$124:H155),DD!$F$1:$G$13,2))</f>
        <v/>
      </c>
      <c r="E155" s="62">
        <f t="shared" si="82"/>
        <v>0</v>
      </c>
      <c r="F155" s="16">
        <f t="shared" si="83"/>
        <v>0</v>
      </c>
      <c r="G155" s="15">
        <f t="shared" si="84"/>
        <v>0</v>
      </c>
      <c r="H155" s="29"/>
      <c r="I155" s="17" t="str">
        <f t="shared" si="80"/>
        <v/>
      </c>
      <c r="P155" s="16" t="str">
        <f t="shared" si="85"/>
        <v>0</v>
      </c>
      <c r="Q155" s="61" t="str">
        <f t="shared" si="86"/>
        <v/>
      </c>
      <c r="R155" s="61" t="str">
        <f t="shared" si="90"/>
        <v/>
      </c>
      <c r="S155" s="61" t="str">
        <f t="shared" si="90"/>
        <v/>
      </c>
      <c r="T155" s="61" t="str">
        <f t="shared" si="90"/>
        <v/>
      </c>
      <c r="U155" s="61" t="str">
        <f t="shared" si="90"/>
        <v/>
      </c>
      <c r="V155" s="61" t="str">
        <f t="shared" si="90"/>
        <v/>
      </c>
      <c r="W155" s="61" t="str">
        <f t="shared" si="90"/>
        <v/>
      </c>
      <c r="X155" s="61" t="str">
        <f t="shared" si="90"/>
        <v/>
      </c>
      <c r="Y155" s="61" t="str">
        <f t="shared" si="90"/>
        <v/>
      </c>
      <c r="Z155" s="61" t="str">
        <f t="shared" si="90"/>
        <v/>
      </c>
      <c r="AA155" s="61" t="str">
        <f t="shared" si="90"/>
        <v/>
      </c>
      <c r="AB155" s="61" t="str">
        <f t="shared" si="90"/>
        <v/>
      </c>
      <c r="AC155" s="61" t="str">
        <f t="shared" si="90"/>
        <v/>
      </c>
      <c r="AD155" s="61" t="str">
        <f t="shared" si="90"/>
        <v/>
      </c>
    </row>
    <row r="156" spans="3:30" x14ac:dyDescent="0.25">
      <c r="C156" s="14">
        <f t="shared" si="87"/>
        <v>0</v>
      </c>
      <c r="D156" s="15" t="str">
        <f>IF(OR(C156&lt;1,H156&lt;&gt;"",COUNTIF(P$124:P156,P156)&gt;3),"",VLOOKUP(C156-COUNTA(H$124:H156),DD!$F$1:$G$13,2))</f>
        <v/>
      </c>
      <c r="E156" s="62">
        <f t="shared" si="82"/>
        <v>0</v>
      </c>
      <c r="F156" s="16">
        <f t="shared" si="83"/>
        <v>0</v>
      </c>
      <c r="G156" s="15">
        <f t="shared" si="84"/>
        <v>0</v>
      </c>
      <c r="H156" s="29"/>
      <c r="I156" s="17" t="str">
        <f t="shared" si="80"/>
        <v/>
      </c>
      <c r="P156" s="16" t="str">
        <f t="shared" si="85"/>
        <v>0</v>
      </c>
      <c r="Q156" s="61" t="str">
        <f t="shared" si="86"/>
        <v/>
      </c>
      <c r="R156" s="61" t="str">
        <f t="shared" si="90"/>
        <v/>
      </c>
      <c r="S156" s="61" t="str">
        <f t="shared" si="90"/>
        <v/>
      </c>
      <c r="T156" s="61" t="str">
        <f t="shared" si="90"/>
        <v/>
      </c>
      <c r="U156" s="61" t="str">
        <f t="shared" si="90"/>
        <v/>
      </c>
      <c r="V156" s="61" t="str">
        <f t="shared" si="90"/>
        <v/>
      </c>
      <c r="W156" s="61" t="str">
        <f t="shared" si="90"/>
        <v/>
      </c>
      <c r="X156" s="61" t="str">
        <f t="shared" si="90"/>
        <v/>
      </c>
      <c r="Y156" s="61" t="str">
        <f t="shared" si="90"/>
        <v/>
      </c>
      <c r="Z156" s="61" t="str">
        <f t="shared" si="90"/>
        <v/>
      </c>
      <c r="AA156" s="61" t="str">
        <f t="shared" si="90"/>
        <v/>
      </c>
      <c r="AB156" s="61" t="str">
        <f t="shared" si="90"/>
        <v/>
      </c>
      <c r="AC156" s="61" t="str">
        <f t="shared" si="90"/>
        <v/>
      </c>
      <c r="AD156" s="61" t="str">
        <f t="shared" si="90"/>
        <v/>
      </c>
    </row>
    <row r="157" spans="3:30" x14ac:dyDescent="0.25">
      <c r="C157" s="14">
        <f t="shared" si="87"/>
        <v>0</v>
      </c>
      <c r="D157" s="15" t="str">
        <f>IF(OR(C157&lt;1,H157&lt;&gt;"",COUNTIF(P$124:P157,P157)&gt;3),"",VLOOKUP(C157-COUNTA(H$124:H157),DD!$F$1:$G$13,2))</f>
        <v/>
      </c>
      <c r="E157" s="62">
        <f t="shared" si="82"/>
        <v>0</v>
      </c>
      <c r="F157" s="16">
        <f t="shared" si="83"/>
        <v>0</v>
      </c>
      <c r="G157" s="15">
        <f t="shared" si="84"/>
        <v>0</v>
      </c>
      <c r="H157" s="29"/>
      <c r="I157" s="17" t="str">
        <f t="shared" si="80"/>
        <v/>
      </c>
      <c r="P157" s="16" t="str">
        <f t="shared" si="85"/>
        <v>0</v>
      </c>
      <c r="Q157" s="61" t="str">
        <f t="shared" si="86"/>
        <v/>
      </c>
      <c r="R157" s="61" t="str">
        <f t="shared" si="90"/>
        <v/>
      </c>
      <c r="S157" s="61" t="str">
        <f t="shared" si="90"/>
        <v/>
      </c>
      <c r="T157" s="61" t="str">
        <f t="shared" si="90"/>
        <v/>
      </c>
      <c r="U157" s="61" t="str">
        <f t="shared" si="90"/>
        <v/>
      </c>
      <c r="V157" s="61" t="str">
        <f t="shared" si="90"/>
        <v/>
      </c>
      <c r="W157" s="61" t="str">
        <f t="shared" si="90"/>
        <v/>
      </c>
      <c r="X157" s="61" t="str">
        <f t="shared" si="90"/>
        <v/>
      </c>
      <c r="Y157" s="61" t="str">
        <f t="shared" si="90"/>
        <v/>
      </c>
      <c r="Z157" s="61" t="str">
        <f t="shared" si="90"/>
        <v/>
      </c>
      <c r="AA157" s="61" t="str">
        <f t="shared" si="90"/>
        <v/>
      </c>
      <c r="AB157" s="61" t="str">
        <f t="shared" si="90"/>
        <v/>
      </c>
      <c r="AC157" s="61" t="str">
        <f t="shared" si="90"/>
        <v/>
      </c>
      <c r="AD157" s="61" t="str">
        <f t="shared" si="90"/>
        <v/>
      </c>
    </row>
    <row r="158" spans="3:30" x14ac:dyDescent="0.25">
      <c r="C158" s="14">
        <f t="shared" si="87"/>
        <v>0</v>
      </c>
      <c r="D158" s="15" t="str">
        <f>IF(OR(C158&lt;1,H158&lt;&gt;"",COUNTIF(P$124:P158,P158)&gt;3),"",VLOOKUP(C158-COUNTA(H$124:H158),DD!$F$1:$G$13,2))</f>
        <v/>
      </c>
      <c r="E158" s="62">
        <f t="shared" si="82"/>
        <v>0</v>
      </c>
      <c r="F158" s="16">
        <f t="shared" si="83"/>
        <v>0</v>
      </c>
      <c r="G158" s="15">
        <f t="shared" si="84"/>
        <v>0</v>
      </c>
      <c r="H158" s="29"/>
      <c r="I158" s="17" t="str">
        <f t="shared" si="80"/>
        <v/>
      </c>
      <c r="P158" s="16" t="str">
        <f t="shared" si="85"/>
        <v>0</v>
      </c>
      <c r="Q158" s="61" t="str">
        <f t="shared" si="86"/>
        <v/>
      </c>
      <c r="R158" s="61" t="str">
        <f t="shared" si="90"/>
        <v/>
      </c>
      <c r="S158" s="61" t="str">
        <f t="shared" si="90"/>
        <v/>
      </c>
      <c r="T158" s="61" t="str">
        <f t="shared" si="90"/>
        <v/>
      </c>
      <c r="U158" s="61" t="str">
        <f t="shared" si="90"/>
        <v/>
      </c>
      <c r="V158" s="61" t="str">
        <f t="shared" si="90"/>
        <v/>
      </c>
      <c r="W158" s="61" t="str">
        <f t="shared" si="90"/>
        <v/>
      </c>
      <c r="X158" s="61" t="str">
        <f t="shared" si="90"/>
        <v/>
      </c>
      <c r="Y158" s="61" t="str">
        <f t="shared" si="90"/>
        <v/>
      </c>
      <c r="Z158" s="61" t="str">
        <f t="shared" si="90"/>
        <v/>
      </c>
      <c r="AA158" s="61" t="str">
        <f t="shared" si="90"/>
        <v/>
      </c>
      <c r="AB158" s="61" t="str">
        <f t="shared" si="90"/>
        <v/>
      </c>
      <c r="AC158" s="61" t="str">
        <f t="shared" si="90"/>
        <v/>
      </c>
      <c r="AD158" s="61" t="str">
        <f t="shared" si="90"/>
        <v/>
      </c>
    </row>
    <row r="159" spans="3:30" x14ac:dyDescent="0.25">
      <c r="C159" s="14">
        <f t="shared" si="87"/>
        <v>0</v>
      </c>
      <c r="D159" s="15" t="str">
        <f>IF(OR(C159&lt;1,H159&lt;&gt;"",COUNTIF(P$124:P159,P159)&gt;3),"",VLOOKUP(C159-COUNTA(H$124:H159),DD!$F$1:$G$13,2))</f>
        <v/>
      </c>
      <c r="E159" s="62">
        <f t="shared" si="82"/>
        <v>0</v>
      </c>
      <c r="F159" s="16">
        <f t="shared" si="83"/>
        <v>0</v>
      </c>
      <c r="G159" s="15">
        <f t="shared" si="84"/>
        <v>0</v>
      </c>
      <c r="H159" s="29"/>
      <c r="I159" s="17" t="str">
        <f t="shared" si="80"/>
        <v/>
      </c>
      <c r="P159" s="16" t="str">
        <f t="shared" si="85"/>
        <v>0</v>
      </c>
      <c r="Q159" s="61" t="str">
        <f t="shared" si="86"/>
        <v/>
      </c>
      <c r="R159" s="61" t="str">
        <f t="shared" si="90"/>
        <v/>
      </c>
      <c r="S159" s="61" t="str">
        <f t="shared" si="90"/>
        <v/>
      </c>
      <c r="T159" s="61" t="str">
        <f t="shared" si="90"/>
        <v/>
      </c>
      <c r="U159" s="61" t="str">
        <f t="shared" si="90"/>
        <v/>
      </c>
      <c r="V159" s="61" t="str">
        <f t="shared" si="90"/>
        <v/>
      </c>
      <c r="W159" s="61" t="str">
        <f t="shared" si="90"/>
        <v/>
      </c>
      <c r="X159" s="61" t="str">
        <f t="shared" si="90"/>
        <v/>
      </c>
      <c r="Y159" s="61" t="str">
        <f t="shared" si="90"/>
        <v/>
      </c>
      <c r="Z159" s="61" t="str">
        <f t="shared" si="90"/>
        <v/>
      </c>
      <c r="AA159" s="61" t="str">
        <f t="shared" si="90"/>
        <v/>
      </c>
      <c r="AB159" s="61" t="str">
        <f t="shared" si="90"/>
        <v/>
      </c>
      <c r="AC159" s="61" t="str">
        <f t="shared" si="90"/>
        <v/>
      </c>
      <c r="AD159" s="61" t="str">
        <f t="shared" si="90"/>
        <v/>
      </c>
    </row>
    <row r="160" spans="3:30" x14ac:dyDescent="0.25">
      <c r="C160" s="14">
        <f t="shared" si="87"/>
        <v>0</v>
      </c>
      <c r="D160" s="15" t="str">
        <f>IF(OR(C160&lt;1,H160&lt;&gt;"",COUNTIF(P$124:P160,P160)&gt;3),"",VLOOKUP(C160-COUNTA(H$124:H160),DD!$F$1:$G$13,2))</f>
        <v/>
      </c>
      <c r="E160" s="62">
        <f t="shared" si="82"/>
        <v>0</v>
      </c>
      <c r="F160" s="16">
        <f t="shared" si="83"/>
        <v>0</v>
      </c>
      <c r="G160" s="15">
        <f t="shared" si="84"/>
        <v>0</v>
      </c>
      <c r="H160" s="29"/>
      <c r="I160" s="17" t="str">
        <f t="shared" si="80"/>
        <v/>
      </c>
      <c r="P160" s="16" t="str">
        <f t="shared" si="85"/>
        <v>0</v>
      </c>
      <c r="Q160" s="61" t="str">
        <f t="shared" si="86"/>
        <v/>
      </c>
      <c r="R160" s="61" t="str">
        <f t="shared" si="90"/>
        <v/>
      </c>
      <c r="S160" s="61" t="str">
        <f t="shared" si="90"/>
        <v/>
      </c>
      <c r="T160" s="61" t="str">
        <f t="shared" si="90"/>
        <v/>
      </c>
      <c r="U160" s="61" t="str">
        <f t="shared" si="90"/>
        <v/>
      </c>
      <c r="V160" s="61" t="str">
        <f t="shared" si="90"/>
        <v/>
      </c>
      <c r="W160" s="61" t="str">
        <f t="shared" si="90"/>
        <v/>
      </c>
      <c r="X160" s="61" t="str">
        <f t="shared" si="90"/>
        <v/>
      </c>
      <c r="Y160" s="61" t="str">
        <f t="shared" si="90"/>
        <v/>
      </c>
      <c r="Z160" s="61" t="str">
        <f t="shared" si="90"/>
        <v/>
      </c>
      <c r="AA160" s="61" t="str">
        <f t="shared" si="90"/>
        <v/>
      </c>
      <c r="AB160" s="61" t="str">
        <f t="shared" si="90"/>
        <v/>
      </c>
      <c r="AC160" s="61" t="str">
        <f t="shared" si="90"/>
        <v/>
      </c>
      <c r="AD160" s="61" t="str">
        <f t="shared" si="90"/>
        <v/>
      </c>
    </row>
    <row r="161" spans="3:30" x14ac:dyDescent="0.25">
      <c r="C161" s="14">
        <f t="shared" si="87"/>
        <v>0</v>
      </c>
      <c r="D161" s="15" t="str">
        <f>IF(OR(C161&lt;1,H161&lt;&gt;"",COUNTIF(P$124:P161,P161)&gt;3),"",VLOOKUP(C161-COUNTA(H$124:H161),DD!$F$1:$G$13,2))</f>
        <v/>
      </c>
      <c r="E161" s="62">
        <f t="shared" si="82"/>
        <v>0</v>
      </c>
      <c r="F161" s="16">
        <f t="shared" si="83"/>
        <v>0</v>
      </c>
      <c r="G161" s="15">
        <f t="shared" si="84"/>
        <v>0</v>
      </c>
      <c r="H161" s="29"/>
      <c r="I161" s="17" t="str">
        <f t="shared" si="80"/>
        <v/>
      </c>
      <c r="P161" s="16" t="str">
        <f t="shared" si="85"/>
        <v>0</v>
      </c>
      <c r="Q161" s="61" t="str">
        <f t="shared" si="86"/>
        <v/>
      </c>
      <c r="R161" s="61" t="str">
        <f t="shared" si="90"/>
        <v/>
      </c>
      <c r="S161" s="61" t="str">
        <f t="shared" si="90"/>
        <v/>
      </c>
      <c r="T161" s="61" t="str">
        <f t="shared" si="90"/>
        <v/>
      </c>
      <c r="U161" s="61" t="str">
        <f t="shared" si="90"/>
        <v/>
      </c>
      <c r="V161" s="61" t="str">
        <f t="shared" si="90"/>
        <v/>
      </c>
      <c r="W161" s="61" t="str">
        <f t="shared" si="90"/>
        <v/>
      </c>
      <c r="X161" s="61" t="str">
        <f t="shared" si="90"/>
        <v/>
      </c>
      <c r="Y161" s="61" t="str">
        <f t="shared" si="90"/>
        <v/>
      </c>
      <c r="Z161" s="61" t="str">
        <f t="shared" si="90"/>
        <v/>
      </c>
      <c r="AA161" s="61" t="str">
        <f t="shared" si="90"/>
        <v/>
      </c>
      <c r="AB161" s="61" t="str">
        <f t="shared" si="90"/>
        <v/>
      </c>
      <c r="AC161" s="61" t="str">
        <f t="shared" si="90"/>
        <v/>
      </c>
      <c r="AD161" s="61" t="str">
        <f t="shared" si="90"/>
        <v/>
      </c>
    </row>
    <row r="162" spans="3:30" x14ac:dyDescent="0.25">
      <c r="C162" s="14">
        <f t="shared" si="87"/>
        <v>0</v>
      </c>
      <c r="D162" s="15" t="str">
        <f>IF(OR(C162&lt;1,H162&lt;&gt;"",COUNTIF(P$124:P162,P162)&gt;3),"",VLOOKUP(C162-COUNTA(H$124:H162),DD!$F$1:$G$13,2))</f>
        <v/>
      </c>
      <c r="E162" s="62">
        <f t="shared" si="82"/>
        <v>0</v>
      </c>
      <c r="F162" s="16">
        <f t="shared" si="83"/>
        <v>0</v>
      </c>
      <c r="G162" s="15">
        <f t="shared" si="84"/>
        <v>0</v>
      </c>
      <c r="H162" s="29"/>
      <c r="I162" s="17" t="str">
        <f t="shared" si="80"/>
        <v/>
      </c>
      <c r="P162" s="16" t="str">
        <f t="shared" si="85"/>
        <v>0</v>
      </c>
      <c r="Q162" s="61" t="str">
        <f t="shared" si="86"/>
        <v/>
      </c>
      <c r="R162" s="61" t="str">
        <f t="shared" si="90"/>
        <v/>
      </c>
      <c r="S162" s="61" t="str">
        <f t="shared" si="90"/>
        <v/>
      </c>
      <c r="T162" s="61" t="str">
        <f t="shared" si="90"/>
        <v/>
      </c>
      <c r="U162" s="61" t="str">
        <f t="shared" si="90"/>
        <v/>
      </c>
      <c r="V162" s="61" t="str">
        <f t="shared" si="90"/>
        <v/>
      </c>
      <c r="W162" s="61" t="str">
        <f t="shared" si="90"/>
        <v/>
      </c>
      <c r="X162" s="61" t="str">
        <f t="shared" si="90"/>
        <v/>
      </c>
      <c r="Y162" s="61" t="str">
        <f t="shared" si="90"/>
        <v/>
      </c>
      <c r="Z162" s="61" t="str">
        <f t="shared" si="90"/>
        <v/>
      </c>
      <c r="AA162" s="61" t="str">
        <f t="shared" si="90"/>
        <v/>
      </c>
      <c r="AB162" s="61" t="str">
        <f t="shared" si="90"/>
        <v/>
      </c>
      <c r="AC162" s="61" t="str">
        <f t="shared" si="90"/>
        <v/>
      </c>
      <c r="AD162" s="61" t="str">
        <f t="shared" si="90"/>
        <v/>
      </c>
    </row>
    <row r="163" spans="3:30" ht="15.75" thickBot="1" x14ac:dyDescent="0.3">
      <c r="C163" s="30">
        <f t="shared" si="87"/>
        <v>0</v>
      </c>
      <c r="D163" s="31" t="str">
        <f>IF(OR(C163&lt;1,H163&lt;&gt;"",COUNTIF(P$124:P163,P163)&gt;3),"",VLOOKUP(C163-COUNTA(H$124:H163),DD!$F$1:$G$13,2))</f>
        <v/>
      </c>
      <c r="E163" s="77">
        <f t="shared" si="82"/>
        <v>0</v>
      </c>
      <c r="F163" s="32">
        <f t="shared" si="83"/>
        <v>0</v>
      </c>
      <c r="G163" s="31">
        <f t="shared" si="84"/>
        <v>0</v>
      </c>
      <c r="H163" s="33"/>
      <c r="I163" s="34" t="str">
        <f t="shared" si="80"/>
        <v/>
      </c>
      <c r="P163" s="16" t="str">
        <f t="shared" si="85"/>
        <v>0</v>
      </c>
      <c r="Q163" s="61" t="str">
        <f t="shared" si="86"/>
        <v/>
      </c>
      <c r="R163" s="61" t="str">
        <f t="shared" si="90"/>
        <v/>
      </c>
      <c r="S163" s="61" t="str">
        <f t="shared" si="90"/>
        <v/>
      </c>
      <c r="T163" s="61" t="str">
        <f t="shared" si="90"/>
        <v/>
      </c>
      <c r="U163" s="61" t="str">
        <f t="shared" si="90"/>
        <v/>
      </c>
      <c r="V163" s="61" t="str">
        <f t="shared" si="90"/>
        <v/>
      </c>
      <c r="W163" s="61" t="str">
        <f t="shared" si="90"/>
        <v/>
      </c>
      <c r="X163" s="61" t="str">
        <f t="shared" si="90"/>
        <v/>
      </c>
      <c r="Y163" s="61" t="str">
        <f t="shared" si="90"/>
        <v/>
      </c>
      <c r="Z163" s="61" t="str">
        <f t="shared" si="90"/>
        <v/>
      </c>
      <c r="AA163" s="61" t="str">
        <f t="shared" si="90"/>
        <v/>
      </c>
      <c r="AB163" s="61" t="str">
        <f t="shared" si="90"/>
        <v/>
      </c>
      <c r="AC163" s="61" t="str">
        <f t="shared" si="90"/>
        <v/>
      </c>
      <c r="AD163" s="61" t="str">
        <f t="shared" si="90"/>
        <v/>
      </c>
    </row>
    <row r="164" spans="3:30" x14ac:dyDescent="0.25">
      <c r="M164"/>
    </row>
  </sheetData>
  <sheetProtection algorithmName="SHA-512" hashValue="ebWTjG7DUOUTxEvpTSNLctbza3mIBy1d+hVWoXtfIrxj7opaha1w7ckWWrZCZAP4jGk8rBgtFyt9c3FsWeEbzg==" saltValue="i2/DTBffaqh4UypWMQG9hA==" spinCount="100000" sheet="1" objects="1" scenarios="1"/>
  <mergeCells count="120">
    <mergeCell ref="A116:A118"/>
    <mergeCell ref="B116:B118"/>
    <mergeCell ref="C116:C118"/>
    <mergeCell ref="A119:A121"/>
    <mergeCell ref="B119:B121"/>
    <mergeCell ref="C119:C121"/>
    <mergeCell ref="A110:A112"/>
    <mergeCell ref="B110:B112"/>
    <mergeCell ref="C110:C112"/>
    <mergeCell ref="A113:A115"/>
    <mergeCell ref="B113:B115"/>
    <mergeCell ref="C113:C115"/>
    <mergeCell ref="A104:A106"/>
    <mergeCell ref="B104:B106"/>
    <mergeCell ref="C104:C106"/>
    <mergeCell ref="A107:A109"/>
    <mergeCell ref="B107:B109"/>
    <mergeCell ref="C107:C109"/>
    <mergeCell ref="A98:A100"/>
    <mergeCell ref="B98:B100"/>
    <mergeCell ref="C98:C100"/>
    <mergeCell ref="A101:A103"/>
    <mergeCell ref="B101:B103"/>
    <mergeCell ref="C101:C103"/>
    <mergeCell ref="A92:A94"/>
    <mergeCell ref="B92:B94"/>
    <mergeCell ref="C92:C94"/>
    <mergeCell ref="A95:A97"/>
    <mergeCell ref="B95:B97"/>
    <mergeCell ref="C95:C97"/>
    <mergeCell ref="A86:A88"/>
    <mergeCell ref="B86:B88"/>
    <mergeCell ref="C86:C88"/>
    <mergeCell ref="A89:A91"/>
    <mergeCell ref="B89:B91"/>
    <mergeCell ref="C89:C91"/>
    <mergeCell ref="A83:A85"/>
    <mergeCell ref="B83:B85"/>
    <mergeCell ref="C83:C85"/>
    <mergeCell ref="A74:A76"/>
    <mergeCell ref="B74:B76"/>
    <mergeCell ref="C74:C76"/>
    <mergeCell ref="A77:A79"/>
    <mergeCell ref="B77:B79"/>
    <mergeCell ref="C77:C79"/>
    <mergeCell ref="B14:B16"/>
    <mergeCell ref="C14:C16"/>
    <mergeCell ref="B17:B19"/>
    <mergeCell ref="C17:C19"/>
    <mergeCell ref="B11:B13"/>
    <mergeCell ref="C11:C13"/>
    <mergeCell ref="A80:A82"/>
    <mergeCell ref="B80:B82"/>
    <mergeCell ref="C80:C82"/>
    <mergeCell ref="B26:B28"/>
    <mergeCell ref="C26:C28"/>
    <mergeCell ref="B29:B31"/>
    <mergeCell ref="C29:C31"/>
    <mergeCell ref="B20:B22"/>
    <mergeCell ref="C20:C22"/>
    <mergeCell ref="B23:B25"/>
    <mergeCell ref="C23:C25"/>
    <mergeCell ref="A29:A31"/>
    <mergeCell ref="A41:A43"/>
    <mergeCell ref="B41:B43"/>
    <mergeCell ref="C41:C43"/>
    <mergeCell ref="A44:A46"/>
    <mergeCell ref="B44:B46"/>
    <mergeCell ref="C44:C46"/>
    <mergeCell ref="B2:B4"/>
    <mergeCell ref="C2:C4"/>
    <mergeCell ref="B5:B7"/>
    <mergeCell ref="C5:C7"/>
    <mergeCell ref="B8:B10"/>
    <mergeCell ref="C8:C10"/>
    <mergeCell ref="A32:A34"/>
    <mergeCell ref="A35:A37"/>
    <mergeCell ref="A38:A40"/>
    <mergeCell ref="B38:B40"/>
    <mergeCell ref="C38:C40"/>
    <mergeCell ref="B32:B34"/>
    <mergeCell ref="C32:C34"/>
    <mergeCell ref="B35:B37"/>
    <mergeCell ref="C35:C37"/>
    <mergeCell ref="A2:A4"/>
    <mergeCell ref="A5:A7"/>
    <mergeCell ref="A8:A10"/>
    <mergeCell ref="A11:A13"/>
    <mergeCell ref="A14:A16"/>
    <mergeCell ref="A17:A19"/>
    <mergeCell ref="A20:A22"/>
    <mergeCell ref="A23:A25"/>
    <mergeCell ref="A26:A28"/>
    <mergeCell ref="A47:A49"/>
    <mergeCell ref="B47:B49"/>
    <mergeCell ref="C47:C49"/>
    <mergeCell ref="A50:A52"/>
    <mergeCell ref="B50:B52"/>
    <mergeCell ref="C50:C52"/>
    <mergeCell ref="A53:A55"/>
    <mergeCell ref="B53:B55"/>
    <mergeCell ref="C53:C55"/>
    <mergeCell ref="A56:A58"/>
    <mergeCell ref="B56:B58"/>
    <mergeCell ref="C56:C58"/>
    <mergeCell ref="A59:A61"/>
    <mergeCell ref="B59:B61"/>
    <mergeCell ref="C59:C61"/>
    <mergeCell ref="A62:A64"/>
    <mergeCell ref="B62:B64"/>
    <mergeCell ref="C62:C64"/>
    <mergeCell ref="A71:A73"/>
    <mergeCell ref="B71:B73"/>
    <mergeCell ref="C71:C73"/>
    <mergeCell ref="A65:A67"/>
    <mergeCell ref="B65:B67"/>
    <mergeCell ref="C65:C67"/>
    <mergeCell ref="A68:A70"/>
    <mergeCell ref="B68:B70"/>
    <mergeCell ref="C68:C70"/>
  </mergeCells>
  <conditionalFormatting sqref="E3">
    <cfRule type="expression" dxfId="1435" priority="153">
      <formula>IF(E3="",FALSE,IF(LEFT(E3,1)=LEFT(E2,1),TRUE,FALSE))</formula>
    </cfRule>
  </conditionalFormatting>
  <conditionalFormatting sqref="E4">
    <cfRule type="expression" dxfId="1434" priority="152">
      <formula>IF(E4="",FALSE,IF(OR(LEFT(E4,LEN(E4)-1)=LEFT(E3,LEN(E3)-1),LEFT(E4,LEN(E4)-1)=LEFT(E2,LEN(E2)-1)),TRUE,FALSE))</formula>
    </cfRule>
  </conditionalFormatting>
  <conditionalFormatting sqref="E6">
    <cfRule type="expression" dxfId="1433" priority="149">
      <formula>IF(E6="",FALSE,IF(LEFT(E6,1)=LEFT(E5,1),TRUE,FALSE))</formula>
    </cfRule>
  </conditionalFormatting>
  <conditionalFormatting sqref="E7">
    <cfRule type="expression" dxfId="1432" priority="148">
      <formula>IF(E7="",FALSE,IF(OR(LEFT(E7,LEN(E7)-1)=LEFT(E6,LEN(E6)-1),LEFT(E7,LEN(E7)-1)=LEFT(E5,LEN(E5)-1)),TRUE,FALSE))</formula>
    </cfRule>
  </conditionalFormatting>
  <conditionalFormatting sqref="E9">
    <cfRule type="expression" dxfId="1431" priority="145">
      <formula>IF(E9="",FALSE,IF(LEFT(E9,1)=LEFT(E8,1),TRUE,FALSE))</formula>
    </cfRule>
  </conditionalFormatting>
  <conditionalFormatting sqref="E10">
    <cfRule type="expression" dxfId="1430" priority="144">
      <formula>IF(E10="",FALSE,IF(OR(LEFT(E10,LEN(E10)-1)=LEFT(E9,LEN(E9)-1),LEFT(E10,LEN(E10)-1)=LEFT(E8,LEN(E8)-1)),TRUE,FALSE))</formula>
    </cfRule>
  </conditionalFormatting>
  <conditionalFormatting sqref="E12">
    <cfRule type="expression" dxfId="1429" priority="141">
      <formula>IF(E12="",FALSE,IF(LEFT(E12,1)=LEFT(E11,1),TRUE,FALSE))</formula>
    </cfRule>
  </conditionalFormatting>
  <conditionalFormatting sqref="E13">
    <cfRule type="expression" dxfId="1428" priority="140">
      <formula>IF(E13="",FALSE,IF(OR(LEFT(E13,LEN(E13)-1)=LEFT(E12,LEN(E12)-1),LEFT(E13,LEN(E13)-1)=LEFT(E11,LEN(E11)-1)),TRUE,FALSE))</formula>
    </cfRule>
  </conditionalFormatting>
  <conditionalFormatting sqref="E15">
    <cfRule type="expression" dxfId="1427" priority="137">
      <formula>IF(E15="",FALSE,IF(LEFT(E15,1)=LEFT(E14,1),TRUE,FALSE))</formula>
    </cfRule>
  </conditionalFormatting>
  <conditionalFormatting sqref="E16">
    <cfRule type="expression" dxfId="1426" priority="136">
      <formula>IF(E16="",FALSE,IF(OR(LEFT(E16,LEN(E16)-1)=LEFT(E15,LEN(E15)-1),LEFT(E16,LEN(E16)-1)=LEFT(E14,LEN(E14)-1)),TRUE,FALSE))</formula>
    </cfRule>
  </conditionalFormatting>
  <conditionalFormatting sqref="E18">
    <cfRule type="expression" dxfId="1425" priority="133">
      <formula>IF(E18="",FALSE,IF(LEFT(E18,1)=LEFT(E17,1),TRUE,FALSE))</formula>
    </cfRule>
  </conditionalFormatting>
  <conditionalFormatting sqref="E19">
    <cfRule type="expression" dxfId="1424" priority="132">
      <formula>IF(E19="",FALSE,IF(OR(LEFT(E19,LEN(E19)-1)=LEFT(E18,LEN(E18)-1),LEFT(E19,LEN(E19)-1)=LEFT(E17,LEN(E17)-1)),TRUE,FALSE))</formula>
    </cfRule>
  </conditionalFormatting>
  <conditionalFormatting sqref="E21">
    <cfRule type="expression" dxfId="1423" priority="129">
      <formula>IF(E21="",FALSE,IF(LEFT(E21,1)=LEFT(E20,1),TRUE,FALSE))</formula>
    </cfRule>
  </conditionalFormatting>
  <conditionalFormatting sqref="E22">
    <cfRule type="expression" dxfId="1422" priority="128">
      <formula>IF(E22="",FALSE,IF(OR(LEFT(E22,LEN(E22)-1)=LEFT(E21,LEN(E21)-1),LEFT(E22,LEN(E22)-1)=LEFT(E20,LEN(E20)-1)),TRUE,FALSE))</formula>
    </cfRule>
  </conditionalFormatting>
  <conditionalFormatting sqref="E24">
    <cfRule type="expression" dxfId="1421" priority="125">
      <formula>IF(E24="",FALSE,IF(LEFT(E24,1)=LEFT(E23,1),TRUE,FALSE))</formula>
    </cfRule>
  </conditionalFormatting>
  <conditionalFormatting sqref="E25">
    <cfRule type="expression" dxfId="1420" priority="124">
      <formula>IF(E25="",FALSE,IF(OR(LEFT(E25,LEN(E25)-1)=LEFT(E24,LEN(E24)-1),LEFT(E25,LEN(E25)-1)=LEFT(E23,LEN(E23)-1)),TRUE,FALSE))</formula>
    </cfRule>
  </conditionalFormatting>
  <conditionalFormatting sqref="E27">
    <cfRule type="expression" dxfId="1419" priority="121">
      <formula>IF(E27="",FALSE,IF(LEFT(E27,1)=LEFT(E26,1),TRUE,FALSE))</formula>
    </cfRule>
  </conditionalFormatting>
  <conditionalFormatting sqref="E28">
    <cfRule type="expression" dxfId="1418" priority="120">
      <formula>IF(E28="",FALSE,IF(OR(LEFT(E28,LEN(E28)-1)=LEFT(E27,LEN(E27)-1),LEFT(E28,LEN(E28)-1)=LEFT(E26,LEN(E26)-1)),TRUE,FALSE))</formula>
    </cfRule>
  </conditionalFormatting>
  <conditionalFormatting sqref="E30">
    <cfRule type="expression" dxfId="1417" priority="117">
      <formula>IF(E30="",FALSE,IF(LEFT(E30,1)=LEFT(E29,1),TRUE,FALSE))</formula>
    </cfRule>
  </conditionalFormatting>
  <conditionalFormatting sqref="E31">
    <cfRule type="expression" dxfId="1416" priority="116">
      <formula>IF(E31="",FALSE,IF(OR(LEFT(E31,LEN(E31)-1)=LEFT(E30,LEN(E30)-1),LEFT(E31,LEN(E31)-1)=LEFT(E29,LEN(E29)-1)),TRUE,FALSE))</formula>
    </cfRule>
  </conditionalFormatting>
  <conditionalFormatting sqref="E33">
    <cfRule type="expression" dxfId="1415" priority="113">
      <formula>IF(E33="",FALSE,IF(LEFT(E33,1)=LEFT(E32,1),TRUE,FALSE))</formula>
    </cfRule>
  </conditionalFormatting>
  <conditionalFormatting sqref="E34">
    <cfRule type="expression" dxfId="1414" priority="112">
      <formula>IF(E34="",FALSE,IF(OR(LEFT(E34,LEN(E34)-1)=LEFT(E33,LEN(E33)-1),LEFT(E34,LEN(E34)-1)=LEFT(E32,LEN(E32)-1)),TRUE,FALSE))</formula>
    </cfRule>
  </conditionalFormatting>
  <conditionalFormatting sqref="E36">
    <cfRule type="expression" dxfId="1413" priority="109">
      <formula>IF(E36="",FALSE,IF(LEFT(E36,1)=LEFT(E35,1),TRUE,FALSE))</formula>
    </cfRule>
  </conditionalFormatting>
  <conditionalFormatting sqref="E37">
    <cfRule type="expression" dxfId="1412" priority="108">
      <formula>IF(E37="",FALSE,IF(OR(LEFT(E37,LEN(E37)-1)=LEFT(E36,LEN(E36)-1),LEFT(E37,LEN(E37)-1)=LEFT(E35,LEN(E35)-1)),TRUE,FALSE))</formula>
    </cfRule>
  </conditionalFormatting>
  <conditionalFormatting sqref="E39">
    <cfRule type="expression" dxfId="1411" priority="105">
      <formula>IF(E39="",FALSE,IF(LEFT(E39,1)=LEFT(E38,1),TRUE,FALSE))</formula>
    </cfRule>
  </conditionalFormatting>
  <conditionalFormatting sqref="E40">
    <cfRule type="expression" dxfId="1410" priority="104">
      <formula>IF(E40="",FALSE,IF(OR(LEFT(E40,LEN(E40)-1)=LEFT(E39,LEN(E39)-1),LEFT(E40,LEN(E40)-1)=LEFT(E38,LEN(E38)-1)),TRUE,FALSE))</formula>
    </cfRule>
  </conditionalFormatting>
  <conditionalFormatting sqref="E42">
    <cfRule type="expression" dxfId="1409" priority="101">
      <formula>IF(E42="",FALSE,IF(LEFT(E42,1)=LEFT(E41,1),TRUE,FALSE))</formula>
    </cfRule>
  </conditionalFormatting>
  <conditionalFormatting sqref="E43">
    <cfRule type="expression" dxfId="1408" priority="100">
      <formula>IF(E43="",FALSE,IF(OR(LEFT(E43,LEN(E43)-1)=LEFT(E42,LEN(E42)-1),LEFT(E43,LEN(E43)-1)=LEFT(E41,LEN(E41)-1)),TRUE,FALSE))</formula>
    </cfRule>
  </conditionalFormatting>
  <conditionalFormatting sqref="E45">
    <cfRule type="expression" dxfId="1407" priority="97">
      <formula>IF(E45="",FALSE,IF(LEFT(E45,1)=LEFT(E44,1),TRUE,FALSE))</formula>
    </cfRule>
  </conditionalFormatting>
  <conditionalFormatting sqref="E46">
    <cfRule type="expression" dxfId="1406" priority="96">
      <formula>IF(E46="",FALSE,IF(OR(LEFT(E46,LEN(E46)-1)=LEFT(E45,LEN(E45)-1),LEFT(E46,LEN(E46)-1)=LEFT(E44,LEN(E44)-1)),TRUE,FALSE))</formula>
    </cfRule>
  </conditionalFormatting>
  <conditionalFormatting sqref="E48">
    <cfRule type="expression" dxfId="1405" priority="93">
      <formula>IF(E48="",FALSE,IF(LEFT(E48,1)=LEFT(E47,1),TRUE,FALSE))</formula>
    </cfRule>
  </conditionalFormatting>
  <conditionalFormatting sqref="E49">
    <cfRule type="expression" dxfId="1404" priority="92">
      <formula>IF(E49="",FALSE,IF(OR(LEFT(E49,LEN(E49)-1)=LEFT(E48,LEN(E48)-1),LEFT(E49,LEN(E49)-1)=LEFT(E47,LEN(E47)-1)),TRUE,FALSE))</formula>
    </cfRule>
  </conditionalFormatting>
  <conditionalFormatting sqref="E51">
    <cfRule type="expression" dxfId="1403" priority="89">
      <formula>IF(E51="",FALSE,IF(LEFT(E51,1)=LEFT(E50,1),TRUE,FALSE))</formula>
    </cfRule>
  </conditionalFormatting>
  <conditionalFormatting sqref="E52">
    <cfRule type="expression" dxfId="1402" priority="88">
      <formula>IF(E52="",FALSE,IF(OR(LEFT(E52,LEN(E52)-1)=LEFT(E51,LEN(E51)-1),LEFT(E52,LEN(E52)-1)=LEFT(E50,LEN(E50)-1)),TRUE,FALSE))</formula>
    </cfRule>
  </conditionalFormatting>
  <conditionalFormatting sqref="E54">
    <cfRule type="expression" dxfId="1401" priority="85">
      <formula>IF(E54="",FALSE,IF(LEFT(E54,1)=LEFT(E53,1),TRUE,FALSE))</formula>
    </cfRule>
  </conditionalFormatting>
  <conditionalFormatting sqref="E55">
    <cfRule type="expression" dxfId="1400" priority="84">
      <formula>IF(E55="",FALSE,IF(OR(LEFT(E55,LEN(E55)-1)=LEFT(E54,LEN(E54)-1),LEFT(E55,LEN(E55)-1)=LEFT(E53,LEN(E53)-1)),TRUE,FALSE))</formula>
    </cfRule>
  </conditionalFormatting>
  <conditionalFormatting sqref="E57">
    <cfRule type="expression" dxfId="1399" priority="81">
      <formula>IF(E57="",FALSE,IF(LEFT(E57,1)=LEFT(E56,1),TRUE,FALSE))</formula>
    </cfRule>
  </conditionalFormatting>
  <conditionalFormatting sqref="E58">
    <cfRule type="expression" dxfId="1398" priority="80">
      <formula>IF(E58="",FALSE,IF(OR(LEFT(E58,LEN(E58)-1)=LEFT(E57,LEN(E57)-1),LEFT(E58,LEN(E58)-1)=LEFT(E56,LEN(E56)-1)),TRUE,FALSE))</formula>
    </cfRule>
  </conditionalFormatting>
  <conditionalFormatting sqref="E60">
    <cfRule type="expression" dxfId="1397" priority="77">
      <formula>IF(E60="",FALSE,IF(LEFT(E60,1)=LEFT(E59,1),TRUE,FALSE))</formula>
    </cfRule>
  </conditionalFormatting>
  <conditionalFormatting sqref="E61">
    <cfRule type="expression" dxfId="1396" priority="76">
      <formula>IF(E61="",FALSE,IF(OR(LEFT(E61,LEN(E61)-1)=LEFT(E60,LEN(E60)-1),LEFT(E61,LEN(E61)-1)=LEFT(E59,LEN(E59)-1)),TRUE,FALSE))</formula>
    </cfRule>
  </conditionalFormatting>
  <conditionalFormatting sqref="E63">
    <cfRule type="expression" dxfId="1395" priority="73">
      <formula>IF(E63="",FALSE,IF(LEFT(E63,1)=LEFT(E62,1),TRUE,FALSE))</formula>
    </cfRule>
  </conditionalFormatting>
  <conditionalFormatting sqref="E64">
    <cfRule type="expression" dxfId="1394" priority="72">
      <formula>IF(E64="",FALSE,IF(OR(LEFT(E64,LEN(E64)-1)=LEFT(E63,LEN(E63)-1),LEFT(E64,LEN(E64)-1)=LEFT(E62,LEN(E62)-1)),TRUE,FALSE))</formula>
    </cfRule>
  </conditionalFormatting>
  <conditionalFormatting sqref="E66">
    <cfRule type="expression" dxfId="1393" priority="69">
      <formula>IF(E66="",FALSE,IF(LEFT(E66,1)=LEFT(E65,1),TRUE,FALSE))</formula>
    </cfRule>
  </conditionalFormatting>
  <conditionalFormatting sqref="E67">
    <cfRule type="expression" dxfId="1392" priority="68">
      <formula>IF(E67="",FALSE,IF(OR(LEFT(E67,LEN(E67)-1)=LEFT(E66,LEN(E66)-1),LEFT(E67,LEN(E67)-1)=LEFT(E65,LEN(E65)-1)),TRUE,FALSE))</formula>
    </cfRule>
  </conditionalFormatting>
  <conditionalFormatting sqref="E69">
    <cfRule type="expression" dxfId="1391" priority="65">
      <formula>IF(E69="",FALSE,IF(LEFT(E69,1)=LEFT(E68,1),TRUE,FALSE))</formula>
    </cfRule>
  </conditionalFormatting>
  <conditionalFormatting sqref="E70">
    <cfRule type="expression" dxfId="1390" priority="64">
      <formula>IF(E70="",FALSE,IF(OR(LEFT(E70,LEN(E70)-1)=LEFT(E69,LEN(E69)-1),LEFT(E70,LEN(E70)-1)=LEFT(E68,LEN(E68)-1)),TRUE,FALSE))</formula>
    </cfRule>
  </conditionalFormatting>
  <conditionalFormatting sqref="E72">
    <cfRule type="expression" dxfId="1389" priority="61">
      <formula>IF(E72="",FALSE,IF(LEFT(E72,1)=LEFT(E71,1),TRUE,FALSE))</formula>
    </cfRule>
  </conditionalFormatting>
  <conditionalFormatting sqref="E73 E79 E85 E109 E115 E121">
    <cfRule type="expression" dxfId="1388" priority="60">
      <formula>IF(E73="",FALSE,IF(OR(LEFT(E73,LEN(E73)-1)=LEFT(E72,LEN(E72)-1),LEFT(E73,LEN(E73)-1)=LEFT(E71,LEN(E71)-1)),TRUE,FALSE))</formula>
    </cfRule>
  </conditionalFormatting>
  <conditionalFormatting sqref="E75">
    <cfRule type="expression" dxfId="1387" priority="57">
      <formula>IF(E75="",FALSE,IF(LEFT(E75,1)=LEFT(E74,1),TRUE,FALSE))</formula>
    </cfRule>
  </conditionalFormatting>
  <conditionalFormatting sqref="E76">
    <cfRule type="expression" dxfId="1386" priority="56">
      <formula>IF(E76="",FALSE,IF(OR(LEFT(E76,LEN(E76)-1)=LEFT(E75,LEN(E75)-1),LEFT(E76,LEN(E76)-1)=LEFT(E74,LEN(E74)-1)),TRUE,FALSE))</formula>
    </cfRule>
  </conditionalFormatting>
  <conditionalFormatting sqref="E78">
    <cfRule type="expression" dxfId="1385" priority="53">
      <formula>IF(E78="",FALSE,IF(LEFT(E78,1)=LEFT(E77,1),TRUE,FALSE))</formula>
    </cfRule>
  </conditionalFormatting>
  <conditionalFormatting sqref="E81">
    <cfRule type="expression" dxfId="1384" priority="50">
      <formula>IF(E81="",FALSE,IF(LEFT(E81,1)=LEFT(E80,1),TRUE,FALSE))</formula>
    </cfRule>
  </conditionalFormatting>
  <conditionalFormatting sqref="E82">
    <cfRule type="expression" dxfId="1383" priority="49">
      <formula>IF(E82="",FALSE,IF(OR(LEFT(E82,LEN(E82)-1)=LEFT(E81,LEN(E81)-1),LEFT(E82,LEN(E82)-1)=LEFT(E80,LEN(E80)-1)),TRUE,FALSE))</formula>
    </cfRule>
  </conditionalFormatting>
  <conditionalFormatting sqref="E84">
    <cfRule type="expression" dxfId="1382" priority="46">
      <formula>IF(E84="",FALSE,IF(LEFT(E84,1)=LEFT(E83,1),TRUE,FALSE))</formula>
    </cfRule>
  </conditionalFormatting>
  <conditionalFormatting sqref="E87">
    <cfRule type="expression" dxfId="1381" priority="43">
      <formula>IF(E87="",FALSE,IF(LEFT(E87,1)=LEFT(E86,1),TRUE,FALSE))</formula>
    </cfRule>
  </conditionalFormatting>
  <conditionalFormatting sqref="E88">
    <cfRule type="expression" dxfId="1380" priority="42">
      <formula>IF(E88="",FALSE,IF(OR(LEFT(E88,LEN(E88)-1)=LEFT(E87,LEN(E87)-1),LEFT(E88,LEN(E88)-1)=LEFT(E86,LEN(E86)-1)),TRUE,FALSE))</formula>
    </cfRule>
  </conditionalFormatting>
  <conditionalFormatting sqref="E90">
    <cfRule type="expression" dxfId="1379" priority="39">
      <formula>IF(E90="",FALSE,IF(LEFT(E90,1)=LEFT(E89,1),TRUE,FALSE))</formula>
    </cfRule>
  </conditionalFormatting>
  <conditionalFormatting sqref="E91">
    <cfRule type="expression" dxfId="1378" priority="38">
      <formula>IF(E91="",FALSE,IF(OR(LEFT(E91,LEN(E91)-1)=LEFT(E90,LEN(E90)-1),LEFT(E91,LEN(E91)-1)=LEFT(E89,LEN(E89)-1)),TRUE,FALSE))</formula>
    </cfRule>
  </conditionalFormatting>
  <conditionalFormatting sqref="E93">
    <cfRule type="expression" dxfId="1377" priority="35">
      <formula>IF(E93="",FALSE,IF(LEFT(E93,1)=LEFT(E92,1),TRUE,FALSE))</formula>
    </cfRule>
  </conditionalFormatting>
  <conditionalFormatting sqref="E94">
    <cfRule type="expression" dxfId="1376" priority="34">
      <formula>IF(E94="",FALSE,IF(OR(LEFT(E94,LEN(E94)-1)=LEFT(E93,LEN(E93)-1),LEFT(E94,LEN(E94)-1)=LEFT(E92,LEN(E92)-1)),TRUE,FALSE))</formula>
    </cfRule>
  </conditionalFormatting>
  <conditionalFormatting sqref="E96">
    <cfRule type="expression" dxfId="1375" priority="31">
      <formula>IF(E96="",FALSE,IF(LEFT(E96,1)=LEFT(E95,1),TRUE,FALSE))</formula>
    </cfRule>
  </conditionalFormatting>
  <conditionalFormatting sqref="E97">
    <cfRule type="expression" dxfId="1374" priority="30">
      <formula>IF(E97="",FALSE,IF(OR(LEFT(E97,LEN(E97)-1)=LEFT(E96,LEN(E96)-1),LEFT(E97,LEN(E97)-1)=LEFT(E95,LEN(E95)-1)),TRUE,FALSE))</formula>
    </cfRule>
  </conditionalFormatting>
  <conditionalFormatting sqref="E99">
    <cfRule type="expression" dxfId="1373" priority="27">
      <formula>IF(E99="",FALSE,IF(LEFT(E99,1)=LEFT(E98,1),TRUE,FALSE))</formula>
    </cfRule>
  </conditionalFormatting>
  <conditionalFormatting sqref="E100">
    <cfRule type="expression" dxfId="1372" priority="26">
      <formula>IF(E100="",FALSE,IF(OR(LEFT(E100,LEN(E100)-1)=LEFT(E99,LEN(E99)-1),LEFT(E100,LEN(E100)-1)=LEFT(E98,LEN(E98)-1)),TRUE,FALSE))</formula>
    </cfRule>
  </conditionalFormatting>
  <conditionalFormatting sqref="E102">
    <cfRule type="expression" dxfId="1371" priority="23">
      <formula>IF(E102="",FALSE,IF(LEFT(E102,1)=LEFT(E101,1),TRUE,FALSE))</formula>
    </cfRule>
  </conditionalFormatting>
  <conditionalFormatting sqref="E103">
    <cfRule type="expression" dxfId="1370" priority="22">
      <formula>IF(E103="",FALSE,IF(OR(LEFT(E103,LEN(E103)-1)=LEFT(E102,LEN(E102)-1),LEFT(E103,LEN(E103)-1)=LEFT(E101,LEN(E101)-1)),TRUE,FALSE))</formula>
    </cfRule>
  </conditionalFormatting>
  <conditionalFormatting sqref="E105">
    <cfRule type="expression" dxfId="1369" priority="19">
      <formula>IF(E105="",FALSE,IF(LEFT(E105,1)=LEFT(E104,1),TRUE,FALSE))</formula>
    </cfRule>
  </conditionalFormatting>
  <conditionalFormatting sqref="E106">
    <cfRule type="expression" dxfId="1368" priority="18">
      <formula>IF(E106="",FALSE,IF(OR(LEFT(E106,LEN(E106)-1)=LEFT(E105,LEN(E105)-1),LEFT(E106,LEN(E106)-1)=LEFT(E104,LEN(E104)-1)),TRUE,FALSE))</formula>
    </cfRule>
  </conditionalFormatting>
  <conditionalFormatting sqref="E108">
    <cfRule type="expression" dxfId="1367" priority="15">
      <formula>IF(E108="",FALSE,IF(LEFT(E108,1)=LEFT(E107,1),TRUE,FALSE))</formula>
    </cfRule>
  </conditionalFormatting>
  <conditionalFormatting sqref="E111">
    <cfRule type="expression" dxfId="1366" priority="12">
      <formula>IF(E111="",FALSE,IF(LEFT(E111,1)=LEFT(E110,1),TRUE,FALSE))</formula>
    </cfRule>
  </conditionalFormatting>
  <conditionalFormatting sqref="E112">
    <cfRule type="expression" dxfId="1365" priority="11">
      <formula>IF(E112="",FALSE,IF(OR(LEFT(E112,LEN(E112)-1)=LEFT(E111,LEN(E111)-1),LEFT(E112,LEN(E112)-1)=LEFT(E110,LEN(E110)-1)),TRUE,FALSE))</formula>
    </cfRule>
  </conditionalFormatting>
  <conditionalFormatting sqref="E114">
    <cfRule type="expression" dxfId="1364" priority="8">
      <formula>IF(E114="",FALSE,IF(LEFT(E114,1)=LEFT(E113,1),TRUE,FALSE))</formula>
    </cfRule>
  </conditionalFormatting>
  <conditionalFormatting sqref="E117">
    <cfRule type="expression" dxfId="1363" priority="5">
      <formula>IF(E117="",FALSE,IF(LEFT(E117,1)=LEFT(E116,1),TRUE,FALSE))</formula>
    </cfRule>
  </conditionalFormatting>
  <conditionalFormatting sqref="E118">
    <cfRule type="expression" dxfId="1362" priority="4">
      <formula>IF(E118="",FALSE,IF(OR(LEFT(E118,LEN(E118)-1)=LEFT(E117,LEN(E117)-1),LEFT(E118,LEN(E118)-1)=LEFT(E116,LEN(E116)-1)),TRUE,FALSE))</formula>
    </cfRule>
  </conditionalFormatting>
  <conditionalFormatting sqref="E120">
    <cfRule type="expression" dxfId="1361" priority="1">
      <formula>IF(E120="",FALSE,IF(LEFT(E120,1)=LEFT(E119,1),TRUE,FALSE))</formula>
    </cfRule>
  </conditionalFormatting>
  <conditionalFormatting sqref="G2">
    <cfRule type="expression" dxfId="1360" priority="154">
      <formula>IF(SUM(G2:G3)&gt;3.7,TRUE,FALSE)</formula>
    </cfRule>
  </conditionalFormatting>
  <conditionalFormatting sqref="G3">
    <cfRule type="expression" dxfId="1359" priority="155">
      <formula>IF(SUM(G2:G3)&gt;3.7,TRUE,FALSE)</formula>
    </cfRule>
  </conditionalFormatting>
  <conditionalFormatting sqref="G5">
    <cfRule type="expression" dxfId="1358" priority="150">
      <formula>IF(SUM(G5:G6)&gt;3.7,TRUE,FALSE)</formula>
    </cfRule>
  </conditionalFormatting>
  <conditionalFormatting sqref="G6">
    <cfRule type="expression" dxfId="1357" priority="151">
      <formula>IF(SUM(G5:G6)&gt;3.7,TRUE,FALSE)</formula>
    </cfRule>
  </conditionalFormatting>
  <conditionalFormatting sqref="G8">
    <cfRule type="expression" dxfId="1356" priority="146">
      <formula>IF(SUM(G8:G9)&gt;3.7,TRUE,FALSE)</formula>
    </cfRule>
  </conditionalFormatting>
  <conditionalFormatting sqref="G9">
    <cfRule type="expression" dxfId="1355" priority="147">
      <formula>IF(SUM(G8:G9)&gt;3.7,TRUE,FALSE)</formula>
    </cfRule>
  </conditionalFormatting>
  <conditionalFormatting sqref="G11">
    <cfRule type="expression" dxfId="1354" priority="142">
      <formula>IF(SUM(G11:G12)&gt;3.7,TRUE,FALSE)</formula>
    </cfRule>
  </conditionalFormatting>
  <conditionalFormatting sqref="G12">
    <cfRule type="expression" dxfId="1353" priority="143">
      <formula>IF(SUM(G11:G12)&gt;3.7,TRUE,FALSE)</formula>
    </cfRule>
  </conditionalFormatting>
  <conditionalFormatting sqref="G14">
    <cfRule type="expression" dxfId="1352" priority="138">
      <formula>IF(SUM(G14:G15)&gt;3.7,TRUE,FALSE)</formula>
    </cfRule>
  </conditionalFormatting>
  <conditionalFormatting sqref="G15">
    <cfRule type="expression" dxfId="1351" priority="139">
      <formula>IF(SUM(G14:G15)&gt;3.7,TRUE,FALSE)</formula>
    </cfRule>
  </conditionalFormatting>
  <conditionalFormatting sqref="G17">
    <cfRule type="expression" dxfId="1350" priority="134">
      <formula>IF(SUM(G17:G18)&gt;3.7,TRUE,FALSE)</formula>
    </cfRule>
  </conditionalFormatting>
  <conditionalFormatting sqref="G18">
    <cfRule type="expression" dxfId="1349" priority="135">
      <formula>IF(SUM(G17:G18)&gt;3.7,TRUE,FALSE)</formula>
    </cfRule>
  </conditionalFormatting>
  <conditionalFormatting sqref="G20">
    <cfRule type="expression" dxfId="1348" priority="130">
      <formula>IF(SUM(G20:G21)&gt;3.7,TRUE,FALSE)</formula>
    </cfRule>
  </conditionalFormatting>
  <conditionalFormatting sqref="G21">
    <cfRule type="expression" dxfId="1347" priority="131">
      <formula>IF(SUM(G20:G21)&gt;3.7,TRUE,FALSE)</formula>
    </cfRule>
  </conditionalFormatting>
  <conditionalFormatting sqref="G23">
    <cfRule type="expression" dxfId="1346" priority="126">
      <formula>IF(SUM(G23:G24)&gt;3.7,TRUE,FALSE)</formula>
    </cfRule>
  </conditionalFormatting>
  <conditionalFormatting sqref="G24">
    <cfRule type="expression" dxfId="1345" priority="127">
      <formula>IF(SUM(G23:G24)&gt;3.7,TRUE,FALSE)</formula>
    </cfRule>
  </conditionalFormatting>
  <conditionalFormatting sqref="G26">
    <cfRule type="expression" dxfId="1344" priority="122">
      <formula>IF(SUM(G26:G27)&gt;3.7,TRUE,FALSE)</formula>
    </cfRule>
  </conditionalFormatting>
  <conditionalFormatting sqref="G27">
    <cfRule type="expression" dxfId="1343" priority="123">
      <formula>IF(SUM(G26:G27)&gt;3.7,TRUE,FALSE)</formula>
    </cfRule>
  </conditionalFormatting>
  <conditionalFormatting sqref="G29">
    <cfRule type="expression" dxfId="1342" priority="118">
      <formula>IF(SUM(G29:G30)&gt;3.7,TRUE,FALSE)</formula>
    </cfRule>
  </conditionalFormatting>
  <conditionalFormatting sqref="G30">
    <cfRule type="expression" dxfId="1341" priority="119">
      <formula>IF(SUM(G29:G30)&gt;3.7,TRUE,FALSE)</formula>
    </cfRule>
  </conditionalFormatting>
  <conditionalFormatting sqref="G32">
    <cfRule type="expression" dxfId="1340" priority="114">
      <formula>IF(SUM(G32:G33)&gt;3.7,TRUE,FALSE)</formula>
    </cfRule>
  </conditionalFormatting>
  <conditionalFormatting sqref="G33">
    <cfRule type="expression" dxfId="1339" priority="115">
      <formula>IF(SUM(G32:G33)&gt;3.7,TRUE,FALSE)</formula>
    </cfRule>
  </conditionalFormatting>
  <conditionalFormatting sqref="G35">
    <cfRule type="expression" dxfId="1338" priority="110">
      <formula>IF(SUM(G35:G36)&gt;3.7,TRUE,FALSE)</formula>
    </cfRule>
  </conditionalFormatting>
  <conditionalFormatting sqref="G36">
    <cfRule type="expression" dxfId="1337" priority="111">
      <formula>IF(SUM(G35:G36)&gt;3.7,TRUE,FALSE)</formula>
    </cfRule>
  </conditionalFormatting>
  <conditionalFormatting sqref="G38">
    <cfRule type="expression" dxfId="1336" priority="106">
      <formula>IF(SUM(G38:G39)&gt;3.7,TRUE,FALSE)</formula>
    </cfRule>
  </conditionalFormatting>
  <conditionalFormatting sqref="G39">
    <cfRule type="expression" dxfId="1335" priority="107">
      <formula>IF(SUM(G38:G39)&gt;3.7,TRUE,FALSE)</formula>
    </cfRule>
  </conditionalFormatting>
  <conditionalFormatting sqref="G41">
    <cfRule type="expression" dxfId="1334" priority="102">
      <formula>IF(SUM(G41:G42)&gt;3.7,TRUE,FALSE)</formula>
    </cfRule>
  </conditionalFormatting>
  <conditionalFormatting sqref="G42">
    <cfRule type="expression" dxfId="1333" priority="103">
      <formula>IF(SUM(G41:G42)&gt;3.7,TRUE,FALSE)</formula>
    </cfRule>
  </conditionalFormatting>
  <conditionalFormatting sqref="G44">
    <cfRule type="expression" dxfId="1332" priority="98">
      <formula>IF(SUM(G44:G45)&gt;3.7,TRUE,FALSE)</formula>
    </cfRule>
  </conditionalFormatting>
  <conditionalFormatting sqref="G45">
    <cfRule type="expression" dxfId="1331" priority="99">
      <formula>IF(SUM(G44:G45)&gt;3.7,TRUE,FALSE)</formula>
    </cfRule>
  </conditionalFormatting>
  <conditionalFormatting sqref="G47">
    <cfRule type="expression" dxfId="1330" priority="94">
      <formula>IF(SUM(G47:G48)&gt;3.7,TRUE,FALSE)</formula>
    </cfRule>
  </conditionalFormatting>
  <conditionalFormatting sqref="G48">
    <cfRule type="expression" dxfId="1329" priority="95">
      <formula>IF(SUM(G47:G48)&gt;3.7,TRUE,FALSE)</formula>
    </cfRule>
  </conditionalFormatting>
  <conditionalFormatting sqref="G50">
    <cfRule type="expression" dxfId="1328" priority="90">
      <formula>IF(SUM(G50:G51)&gt;3.7,TRUE,FALSE)</formula>
    </cfRule>
  </conditionalFormatting>
  <conditionalFormatting sqref="G51">
    <cfRule type="expression" dxfId="1327" priority="91">
      <formula>IF(SUM(G50:G51)&gt;3.7,TRUE,FALSE)</formula>
    </cfRule>
  </conditionalFormatting>
  <conditionalFormatting sqref="G53">
    <cfRule type="expression" dxfId="1326" priority="86">
      <formula>IF(SUM(G53:G54)&gt;3.7,TRUE,FALSE)</formula>
    </cfRule>
  </conditionalFormatting>
  <conditionalFormatting sqref="G54">
    <cfRule type="expression" dxfId="1325" priority="87">
      <formula>IF(SUM(G53:G54)&gt;3.7,TRUE,FALSE)</formula>
    </cfRule>
  </conditionalFormatting>
  <conditionalFormatting sqref="G56">
    <cfRule type="expression" dxfId="1324" priority="82">
      <formula>IF(SUM(G56:G57)&gt;3.7,TRUE,FALSE)</formula>
    </cfRule>
  </conditionalFormatting>
  <conditionalFormatting sqref="G57">
    <cfRule type="expression" dxfId="1323" priority="83">
      <formula>IF(SUM(G56:G57)&gt;3.7,TRUE,FALSE)</formula>
    </cfRule>
  </conditionalFormatting>
  <conditionalFormatting sqref="G59">
    <cfRule type="expression" dxfId="1322" priority="78">
      <formula>IF(SUM(G59:G60)&gt;3.7,TRUE,FALSE)</formula>
    </cfRule>
  </conditionalFormatting>
  <conditionalFormatting sqref="G60">
    <cfRule type="expression" dxfId="1321" priority="79">
      <formula>IF(SUM(G59:G60)&gt;3.7,TRUE,FALSE)</formula>
    </cfRule>
  </conditionalFormatting>
  <conditionalFormatting sqref="G62">
    <cfRule type="expression" dxfId="1320" priority="74">
      <formula>IF(SUM(G62:G63)&gt;3.7,TRUE,FALSE)</formula>
    </cfRule>
  </conditionalFormatting>
  <conditionalFormatting sqref="G63">
    <cfRule type="expression" dxfId="1319" priority="75">
      <formula>IF(SUM(G62:G63)&gt;3.7,TRUE,FALSE)</formula>
    </cfRule>
  </conditionalFormatting>
  <conditionalFormatting sqref="G65">
    <cfRule type="expression" dxfId="1318" priority="70">
      <formula>IF(SUM(G65:G66)&gt;3.7,TRUE,FALSE)</formula>
    </cfRule>
  </conditionalFormatting>
  <conditionalFormatting sqref="G66">
    <cfRule type="expression" dxfId="1317" priority="71">
      <formula>IF(SUM(G65:G66)&gt;3.7,TRUE,FALSE)</formula>
    </cfRule>
  </conditionalFormatting>
  <conditionalFormatting sqref="G68">
    <cfRule type="expression" dxfId="1316" priority="66">
      <formula>IF(SUM(G68:G69)&gt;3.7,TRUE,FALSE)</formula>
    </cfRule>
  </conditionalFormatting>
  <conditionalFormatting sqref="G69">
    <cfRule type="expression" dxfId="1315" priority="67">
      <formula>IF(SUM(G68:G69)&gt;3.7,TRUE,FALSE)</formula>
    </cfRule>
  </conditionalFormatting>
  <conditionalFormatting sqref="G71">
    <cfRule type="expression" dxfId="1314" priority="62">
      <formula>IF(SUM(G71:G72)&gt;3.7,TRUE,FALSE)</formula>
    </cfRule>
  </conditionalFormatting>
  <conditionalFormatting sqref="G72">
    <cfRule type="expression" dxfId="1313" priority="63">
      <formula>IF(SUM(G71:G72)&gt;3.7,TRUE,FALSE)</formula>
    </cfRule>
  </conditionalFormatting>
  <conditionalFormatting sqref="G74">
    <cfRule type="expression" dxfId="1312" priority="58">
      <formula>IF(SUM(G74:G75)&gt;3.7,TRUE,FALSE)</formula>
    </cfRule>
  </conditionalFormatting>
  <conditionalFormatting sqref="G75">
    <cfRule type="expression" dxfId="1311" priority="59">
      <formula>IF(SUM(G74:G75)&gt;3.7,TRUE,FALSE)</formula>
    </cfRule>
  </conditionalFormatting>
  <conditionalFormatting sqref="G77">
    <cfRule type="expression" dxfId="1310" priority="54">
      <formula>IF(SUM(G77:G78)&gt;3.7,TRUE,FALSE)</formula>
    </cfRule>
  </conditionalFormatting>
  <conditionalFormatting sqref="G78">
    <cfRule type="expression" dxfId="1309" priority="55">
      <formula>IF(SUM(G77:G78)&gt;3.7,TRUE,FALSE)</formula>
    </cfRule>
  </conditionalFormatting>
  <conditionalFormatting sqref="G80">
    <cfRule type="expression" dxfId="1308" priority="51">
      <formula>IF(SUM(G80:G81)&gt;3.7,TRUE,FALSE)</formula>
    </cfRule>
  </conditionalFormatting>
  <conditionalFormatting sqref="G81">
    <cfRule type="expression" dxfId="1307" priority="52">
      <formula>IF(SUM(G80:G81)&gt;3.7,TRUE,FALSE)</formula>
    </cfRule>
  </conditionalFormatting>
  <conditionalFormatting sqref="G83">
    <cfRule type="expression" dxfId="1306" priority="47">
      <formula>IF(SUM(G83:G84)&gt;3.7,TRUE,FALSE)</formula>
    </cfRule>
  </conditionalFormatting>
  <conditionalFormatting sqref="G84">
    <cfRule type="expression" dxfId="1305" priority="48">
      <formula>IF(SUM(G83:G84)&gt;3.7,TRUE,FALSE)</formula>
    </cfRule>
  </conditionalFormatting>
  <conditionalFormatting sqref="G86">
    <cfRule type="expression" dxfId="1304" priority="44">
      <formula>IF(SUM(G86:G87)&gt;3.7,TRUE,FALSE)</formula>
    </cfRule>
  </conditionalFormatting>
  <conditionalFormatting sqref="G87">
    <cfRule type="expression" dxfId="1303" priority="45">
      <formula>IF(SUM(G86:G87)&gt;3.7,TRUE,FALSE)</formula>
    </cfRule>
  </conditionalFormatting>
  <conditionalFormatting sqref="G89">
    <cfRule type="expression" dxfId="1302" priority="40">
      <formula>IF(SUM(G89:G90)&gt;3.7,TRUE,FALSE)</formula>
    </cfRule>
  </conditionalFormatting>
  <conditionalFormatting sqref="G90">
    <cfRule type="expression" dxfId="1301" priority="41">
      <formula>IF(SUM(G89:G90)&gt;3.7,TRUE,FALSE)</formula>
    </cfRule>
  </conditionalFormatting>
  <conditionalFormatting sqref="G92">
    <cfRule type="expression" dxfId="1300" priority="36">
      <formula>IF(SUM(G92:G93)&gt;3.7,TRUE,FALSE)</formula>
    </cfRule>
  </conditionalFormatting>
  <conditionalFormatting sqref="G93">
    <cfRule type="expression" dxfId="1299" priority="37">
      <formula>IF(SUM(G92:G93)&gt;3.7,TRUE,FALSE)</formula>
    </cfRule>
  </conditionalFormatting>
  <conditionalFormatting sqref="G95">
    <cfRule type="expression" dxfId="1298" priority="32">
      <formula>IF(SUM(G95:G96)&gt;3.7,TRUE,FALSE)</formula>
    </cfRule>
  </conditionalFormatting>
  <conditionalFormatting sqref="G96">
    <cfRule type="expression" dxfId="1297" priority="33">
      <formula>IF(SUM(G95:G96)&gt;3.7,TRUE,FALSE)</formula>
    </cfRule>
  </conditionalFormatting>
  <conditionalFormatting sqref="G98">
    <cfRule type="expression" dxfId="1296" priority="28">
      <formula>IF(SUM(G98:G99)&gt;3.7,TRUE,FALSE)</formula>
    </cfRule>
  </conditionalFormatting>
  <conditionalFormatting sqref="G99">
    <cfRule type="expression" dxfId="1295" priority="29">
      <formula>IF(SUM(G98:G99)&gt;3.7,TRUE,FALSE)</formula>
    </cfRule>
  </conditionalFormatting>
  <conditionalFormatting sqref="G101">
    <cfRule type="expression" dxfId="1294" priority="24">
      <formula>IF(SUM(G101:G102)&gt;3.7,TRUE,FALSE)</formula>
    </cfRule>
  </conditionalFormatting>
  <conditionalFormatting sqref="G102">
    <cfRule type="expression" dxfId="1293" priority="25">
      <formula>IF(SUM(G101:G102)&gt;3.7,TRUE,FALSE)</formula>
    </cfRule>
  </conditionalFormatting>
  <conditionalFormatting sqref="G104">
    <cfRule type="expression" dxfId="1292" priority="20">
      <formula>IF(SUM(G104:G105)&gt;3.7,TRUE,FALSE)</formula>
    </cfRule>
  </conditionalFormatting>
  <conditionalFormatting sqref="G105">
    <cfRule type="expression" dxfId="1291" priority="21">
      <formula>IF(SUM(G104:G105)&gt;3.7,TRUE,FALSE)</formula>
    </cfRule>
  </conditionalFormatting>
  <conditionalFormatting sqref="G107">
    <cfRule type="expression" dxfId="1290" priority="16">
      <formula>IF(SUM(G107:G108)&gt;3.7,TRUE,FALSE)</formula>
    </cfRule>
  </conditionalFormatting>
  <conditionalFormatting sqref="G108">
    <cfRule type="expression" dxfId="1289" priority="17">
      <formula>IF(SUM(G107:G108)&gt;3.7,TRUE,FALSE)</formula>
    </cfRule>
  </conditionalFormatting>
  <conditionalFormatting sqref="G110">
    <cfRule type="expression" dxfId="1288" priority="13">
      <formula>IF(SUM(G110:G111)&gt;3.7,TRUE,FALSE)</formula>
    </cfRule>
  </conditionalFormatting>
  <conditionalFormatting sqref="G111">
    <cfRule type="expression" dxfId="1287" priority="14">
      <formula>IF(SUM(G110:G111)&gt;3.7,TRUE,FALSE)</formula>
    </cfRule>
  </conditionalFormatting>
  <conditionalFormatting sqref="G113">
    <cfRule type="expression" dxfId="1286" priority="9">
      <formula>IF(SUM(G113:G114)&gt;3.7,TRUE,FALSE)</formula>
    </cfRule>
  </conditionalFormatting>
  <conditionalFormatting sqref="G114">
    <cfRule type="expression" dxfId="1285" priority="10">
      <formula>IF(SUM(G113:G114)&gt;3.7,TRUE,FALSE)</formula>
    </cfRule>
  </conditionalFormatting>
  <conditionalFormatting sqref="G116">
    <cfRule type="expression" dxfId="1284" priority="6">
      <formula>IF(SUM(G116:G117)&gt;3.7,TRUE,FALSE)</formula>
    </cfRule>
  </conditionalFormatting>
  <conditionalFormatting sqref="G117">
    <cfRule type="expression" dxfId="1283" priority="7">
      <formula>IF(SUM(G116:G117)&gt;3.7,TRUE,FALSE)</formula>
    </cfRule>
  </conditionalFormatting>
  <conditionalFormatting sqref="G119">
    <cfRule type="expression" dxfId="1282" priority="2">
      <formula>IF(SUM(G119:G120)&gt;3.7,TRUE,FALSE)</formula>
    </cfRule>
  </conditionalFormatting>
  <conditionalFormatting sqref="G120">
    <cfRule type="expression" dxfId="1281" priority="3">
      <formula>IF(SUM(G119:G120)&gt;3.7,TRUE,FALSE)</formula>
    </cfRule>
  </conditionalFormatting>
  <dataValidations count="2">
    <dataValidation type="custom" allowBlank="1" showInputMessage="1" showErrorMessage="1" error="Please enter the FIRST and LAST names of the diver" sqref="B2:B121" xr:uid="{5FE9F253-9E49-4B66-B99F-8702F0C69D4F}">
      <formula1>IF(FIND(" ",B2)&gt;1,TRUE,FALSE)</formula1>
    </dataValidation>
    <dataValidation type="custom" showErrorMessage="1" error="Please enter the diver's CLUB" sqref="E2 E5 E8 E11 E14 E17 E20 E23 E26 E29 E32 E35 E38 E41 E44 E47 E50 E53 E56 E59 E62 E65 E68 E71 E74 E77 E80 E83 E86 E89 E92 E95 E98 E101 E104 E107 E110 E113 E116 E119" xr:uid="{ACB8F148-E834-4486-B388-AD6664EDC16D}">
      <formula1>IF(C2&lt;&gt;"",TRUE,FALSE)</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showErrorMessage="1" errorTitle="Oops!" error="Please enter one of the pools in this competition" xr:uid="{30E11506-16BD-4033-9E43-769E04CED645}">
          <x14:formula1>
            <xm:f>DD!$E$1:$E$14</xm:f>
          </x14:formula1>
          <xm:sqref>C2:C121</xm:sqref>
        </x14:dataValidation>
        <x14:dataValidation type="list" allowBlank="1" showDropDown="1" showErrorMessage="1" errorTitle="Oops!" error="Invalid score" xr:uid="{2E220777-EC4B-403E-8B0E-95698EC3ADDD}">
          <x14:formula1>
            <xm:f>DD!$H$1:$H$21</xm:f>
          </x14:formula1>
          <xm:sqref>H2:L121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807A2-32A7-443C-9BEB-E4CB535B8CA1}">
  <dimension ref="A1:AD164"/>
  <sheetViews>
    <sheetView zoomScaleNormal="100" workbookViewId="0">
      <pane ySplit="1" topLeftCell="A2" activePane="bottomLeft" state="frozen"/>
      <selection activeCell="D8" sqref="D8"/>
      <selection pane="bottomLeft" activeCell="F18" sqref="F18"/>
    </sheetView>
  </sheetViews>
  <sheetFormatPr defaultColWidth="9.140625" defaultRowHeight="15" x14ac:dyDescent="0.25"/>
  <cols>
    <col min="1" max="1" width="3.85546875" customWidth="1"/>
    <col min="2" max="2" width="24.7109375" customWidth="1"/>
    <col min="3" max="3" width="8.42578125" style="10" customWidth="1"/>
    <col min="4" max="4" width="9" style="10" customWidth="1"/>
    <col min="5" max="5" width="15.7109375" style="10" customWidth="1"/>
    <col min="6" max="6" width="31.85546875" customWidth="1"/>
    <col min="7" max="13" width="9.140625" style="10"/>
    <col min="16" max="16" width="0" hidden="1" customWidth="1"/>
    <col min="17" max="30" width="9.140625" hidden="1" customWidth="1"/>
  </cols>
  <sheetData>
    <row r="1" spans="1:22" s="7" customFormat="1" ht="26.25" customHeight="1" x14ac:dyDescent="0.25">
      <c r="A1" s="6" t="s">
        <v>220</v>
      </c>
      <c r="B1" s="6" t="s">
        <v>244</v>
      </c>
      <c r="C1" s="6" t="s">
        <v>215</v>
      </c>
      <c r="D1" s="6"/>
      <c r="E1" s="6" t="s">
        <v>185</v>
      </c>
      <c r="F1" s="6" t="s">
        <v>207</v>
      </c>
      <c r="G1" s="6" t="s">
        <v>184</v>
      </c>
      <c r="H1" s="6" t="s">
        <v>208</v>
      </c>
      <c r="I1" s="6" t="s">
        <v>209</v>
      </c>
      <c r="J1" s="6" t="s">
        <v>210</v>
      </c>
      <c r="K1" s="6" t="s">
        <v>211</v>
      </c>
      <c r="L1" s="6" t="s">
        <v>212</v>
      </c>
      <c r="M1" s="6" t="s">
        <v>213</v>
      </c>
      <c r="N1" s="6" t="s">
        <v>214</v>
      </c>
      <c r="O1" s="6" t="s">
        <v>216</v>
      </c>
      <c r="U1" s="22"/>
      <c r="V1" s="22"/>
    </row>
    <row r="2" spans="1:22" x14ac:dyDescent="0.25">
      <c r="A2" s="97">
        <v>1</v>
      </c>
      <c r="B2" s="98"/>
      <c r="C2" s="99"/>
      <c r="D2" s="10">
        <v>1</v>
      </c>
      <c r="E2" s="5"/>
      <c r="F2" t="str">
        <f>IF($E2="","",IF(ISNA(VLOOKUP($E2,DD!$A$2:$C$150,2,0)),"NO SUCH DIVE",VLOOKUP($E2,DD!$A$2:$C$150,2,0)))</f>
        <v/>
      </c>
      <c r="G2" s="10" t="str">
        <f>IF($E2="","",IF(ISNA(VLOOKUP($E2,DD!$A$2:$C$150,3,0)),"",VLOOKUP($E2,DD!$A$2:$C$150,3,0)))</f>
        <v/>
      </c>
      <c r="H2" s="8"/>
      <c r="I2" s="8"/>
      <c r="J2" s="8"/>
      <c r="K2" s="8"/>
      <c r="L2" s="8"/>
      <c r="M2" s="5"/>
      <c r="N2" s="78">
        <f>IF(G2="",0,IF(COUNT(H2:L2)=3,IF(M2&lt;&gt;"",(SUM(H2:J2)-6)*G2,SUM(H2:J2)*G2),IF(M2&lt;&gt;"",(SUM(H2:L2)-MAX(H2:L2)-MIN(H2:L2)-6)*G2,(SUM(H2:L2)-MAX(H2:L2)-MIN(H2:L2))*G2)))</f>
        <v>0</v>
      </c>
      <c r="O2" s="78">
        <f>IF(N2="","",N2)</f>
        <v>0</v>
      </c>
      <c r="Q2" s="35"/>
      <c r="R2" s="35"/>
      <c r="S2" s="35"/>
    </row>
    <row r="3" spans="1:22" ht="15.75" thickBot="1" x14ac:dyDescent="0.3">
      <c r="A3" s="97"/>
      <c r="B3" s="98"/>
      <c r="C3" s="99"/>
      <c r="D3" s="10">
        <v>2</v>
      </c>
      <c r="E3" s="5"/>
      <c r="F3" t="str">
        <f>IF($E3="","",IF(ISNA(VLOOKUP($E3,DD!$A$2:$C$150,2,0)),"NO SUCH DIVE",VLOOKUP($E3,DD!$A$2:$C$150,2,0)))</f>
        <v/>
      </c>
      <c r="G3" s="10" t="str">
        <f>IF($E3="","",IF(ISNA(VLOOKUP($E3,DD!$A$2:$C$150,3,0)),"",VLOOKUP($E3,DD!$A$2:$C$150,3,0)))</f>
        <v/>
      </c>
      <c r="H3" s="8"/>
      <c r="I3" s="8"/>
      <c r="J3" s="8"/>
      <c r="K3" s="8"/>
      <c r="L3" s="8"/>
      <c r="M3" s="5"/>
      <c r="N3" s="78">
        <f t="shared" ref="N3:N66" si="0">IF(G3="",0,IF(COUNT(H3:L3)=3,IF(M3&lt;&gt;"",(SUM(H3:J3)-6)*G3,SUM(H3:J3)*G3),IF(M3&lt;&gt;"",(SUM(H3:L3)-MAX(H3:L3)-MIN(H3:L3)-6)*G3,(SUM(H3:L3)-MAX(H3:L3)-MIN(H3:L3))*G3)))</f>
        <v>0</v>
      </c>
      <c r="O3" s="78">
        <f>IF(N3="",O2,N3+O2)</f>
        <v>0</v>
      </c>
      <c r="Q3" s="35"/>
      <c r="R3" s="35"/>
      <c r="S3" s="35"/>
    </row>
    <row r="4" spans="1:22" ht="15.75" thickBot="1" x14ac:dyDescent="0.3">
      <c r="A4" s="97"/>
      <c r="B4" s="98"/>
      <c r="C4" s="99"/>
      <c r="D4" s="10">
        <v>3</v>
      </c>
      <c r="E4" s="5"/>
      <c r="F4" t="str">
        <f>IF($E4="","",IF(ISNA(VLOOKUP($E4,DD!$A$2:$C$150,2,0)),"NO SUCH DIVE",VLOOKUP($E4,DD!$A$2:$C$150,2,0)))</f>
        <v/>
      </c>
      <c r="G4" s="10" t="str">
        <f>IF($E4="","",IF(ISNA(VLOOKUP($E4,DD!$A$2:$C$150,3,0)),"",VLOOKUP($E4,DD!$A$2:$C$150,3,0)))</f>
        <v/>
      </c>
      <c r="H4" s="8"/>
      <c r="I4" s="8"/>
      <c r="J4" s="8"/>
      <c r="K4" s="8"/>
      <c r="L4" s="8"/>
      <c r="M4" s="5"/>
      <c r="N4" s="78">
        <f t="shared" si="0"/>
        <v>0</v>
      </c>
      <c r="O4" s="79">
        <f>IF(N4="",O3,N4+O3)</f>
        <v>0</v>
      </c>
      <c r="Q4" s="35">
        <f>IF(O4&lt;&gt;"",O4+A2/10000,0)</f>
        <v>1E-4</v>
      </c>
      <c r="R4" s="35">
        <f>B2</f>
        <v>0</v>
      </c>
      <c r="S4" s="35">
        <f>C2</f>
        <v>0</v>
      </c>
    </row>
    <row r="5" spans="1:22" x14ac:dyDescent="0.25">
      <c r="A5" s="100">
        <v>2</v>
      </c>
      <c r="B5" s="101"/>
      <c r="C5" s="102"/>
      <c r="D5" s="42">
        <v>1</v>
      </c>
      <c r="E5" s="40"/>
      <c r="F5" s="43" t="str">
        <f>IF($E5="","",IF(ISNA(VLOOKUP($E5,DD!$A$2:$C$150,2,0)),"NO SUCH DIVE",VLOOKUP($E5,DD!$A$2:$C$150,2,0)))</f>
        <v/>
      </c>
      <c r="G5" s="42" t="str">
        <f>IF($E5="","",IF(ISNA(VLOOKUP($E5,DD!$A$2:$C$150,3,0)),"",VLOOKUP($E5,DD!$A$2:$C$150,3,0)))</f>
        <v/>
      </c>
      <c r="H5" s="41"/>
      <c r="I5" s="41"/>
      <c r="J5" s="41"/>
      <c r="K5" s="41"/>
      <c r="L5" s="41"/>
      <c r="M5" s="40"/>
      <c r="N5" s="82">
        <f t="shared" si="0"/>
        <v>0</v>
      </c>
      <c r="O5" s="82">
        <f>IF(N5="","",N5)</f>
        <v>0</v>
      </c>
      <c r="Q5" s="35"/>
      <c r="R5" s="35"/>
      <c r="S5" s="35"/>
    </row>
    <row r="6" spans="1:22" ht="15.75" thickBot="1" x14ac:dyDescent="0.3">
      <c r="A6" s="100"/>
      <c r="B6" s="101"/>
      <c r="C6" s="102"/>
      <c r="D6" s="42">
        <v>2</v>
      </c>
      <c r="E6" s="40"/>
      <c r="F6" s="43" t="str">
        <f>IF($E6="","",IF(ISNA(VLOOKUP($E6,DD!$A$2:$C$150,2,0)),"NO SUCH DIVE",VLOOKUP($E6,DD!$A$2:$C$150,2,0)))</f>
        <v/>
      </c>
      <c r="G6" s="42" t="str">
        <f>IF($E6="","",IF(ISNA(VLOOKUP($E6,DD!$A$2:$C$150,3,0)),"",VLOOKUP($E6,DD!$A$2:$C$150,3,0)))</f>
        <v/>
      </c>
      <c r="H6" s="41"/>
      <c r="I6" s="41"/>
      <c r="J6" s="41"/>
      <c r="K6" s="41"/>
      <c r="L6" s="41"/>
      <c r="M6" s="40"/>
      <c r="N6" s="82">
        <f t="shared" si="0"/>
        <v>0</v>
      </c>
      <c r="O6" s="82">
        <f>IF(N6="",O5,N6+O5)</f>
        <v>0</v>
      </c>
      <c r="Q6" s="35"/>
      <c r="R6" s="35"/>
      <c r="S6" s="35"/>
    </row>
    <row r="7" spans="1:22" ht="15.75" thickBot="1" x14ac:dyDescent="0.3">
      <c r="A7" s="100"/>
      <c r="B7" s="101"/>
      <c r="C7" s="102"/>
      <c r="D7" s="42">
        <v>3</v>
      </c>
      <c r="E7" s="40"/>
      <c r="F7" s="43" t="str">
        <f>IF($E7="","",IF(ISNA(VLOOKUP($E7,DD!$A$2:$C$150,2,0)),"NO SUCH DIVE",VLOOKUP($E7,DD!$A$2:$C$150,2,0)))</f>
        <v/>
      </c>
      <c r="G7" s="42" t="str">
        <f>IF($E7="","",IF(ISNA(VLOOKUP($E7,DD!$A$2:$C$150,3,0)),"",VLOOKUP($E7,DD!$A$2:$C$150,3,0)))</f>
        <v/>
      </c>
      <c r="H7" s="41"/>
      <c r="I7" s="41"/>
      <c r="J7" s="41"/>
      <c r="K7" s="41"/>
      <c r="L7" s="41"/>
      <c r="M7" s="40"/>
      <c r="N7" s="82">
        <f t="shared" si="0"/>
        <v>0</v>
      </c>
      <c r="O7" s="83">
        <f>IF(N7="",O6,N7+O6)</f>
        <v>0</v>
      </c>
      <c r="Q7" s="35">
        <f t="shared" ref="Q7" si="1">IF(O7&lt;&gt;"",O7+A5/10000,0)</f>
        <v>2.0000000000000001E-4</v>
      </c>
      <c r="R7" s="35">
        <f t="shared" ref="R7:S7" si="2">B5</f>
        <v>0</v>
      </c>
      <c r="S7" s="35">
        <f t="shared" si="2"/>
        <v>0</v>
      </c>
    </row>
    <row r="8" spans="1:22" x14ac:dyDescent="0.25">
      <c r="A8" s="97">
        <v>3</v>
      </c>
      <c r="B8" s="98"/>
      <c r="C8" s="99"/>
      <c r="D8" s="10">
        <v>1</v>
      </c>
      <c r="E8" s="5"/>
      <c r="F8" t="str">
        <f>IF($E8="","",IF(ISNA(VLOOKUP($E8,DD!$A$2:$C$150,2,0)),"NO SUCH DIVE",VLOOKUP($E8,DD!$A$2:$C$150,2,0)))</f>
        <v/>
      </c>
      <c r="G8" s="10" t="str">
        <f>IF($E8="","",IF(ISNA(VLOOKUP($E8,DD!$A$2:$C$150,3,0)),"",VLOOKUP($E8,DD!$A$2:$C$150,3,0)))</f>
        <v/>
      </c>
      <c r="H8" s="8"/>
      <c r="I8" s="8"/>
      <c r="J8" s="8"/>
      <c r="K8" s="8"/>
      <c r="L8" s="8"/>
      <c r="M8" s="5"/>
      <c r="N8" s="78">
        <f t="shared" si="0"/>
        <v>0</v>
      </c>
      <c r="O8" s="78">
        <f>IF(N8="","",N8)</f>
        <v>0</v>
      </c>
      <c r="Q8" s="35"/>
      <c r="R8" s="35"/>
      <c r="S8" s="35"/>
    </row>
    <row r="9" spans="1:22" ht="15.75" thickBot="1" x14ac:dyDescent="0.3">
      <c r="A9" s="97"/>
      <c r="B9" s="98"/>
      <c r="C9" s="99"/>
      <c r="D9" s="10">
        <v>2</v>
      </c>
      <c r="E9" s="5"/>
      <c r="F9" t="str">
        <f>IF($E9="","",IF(ISNA(VLOOKUP($E9,DD!$A$2:$C$150,2,0)),"NO SUCH DIVE",VLOOKUP($E9,DD!$A$2:$C$150,2,0)))</f>
        <v/>
      </c>
      <c r="G9" s="10" t="str">
        <f>IF($E9="","",IF(ISNA(VLOOKUP($E9,DD!$A$2:$C$150,3,0)),"",VLOOKUP($E9,DD!$A$2:$C$150,3,0)))</f>
        <v/>
      </c>
      <c r="H9" s="8"/>
      <c r="I9" s="8"/>
      <c r="J9" s="8"/>
      <c r="K9" s="8"/>
      <c r="L9" s="8"/>
      <c r="M9" s="5"/>
      <c r="N9" s="78">
        <f t="shared" si="0"/>
        <v>0</v>
      </c>
      <c r="O9" s="78">
        <f>IF(N9="",O8,N9+O8)</f>
        <v>0</v>
      </c>
      <c r="Q9" s="35"/>
      <c r="R9" s="35"/>
      <c r="S9" s="35"/>
    </row>
    <row r="10" spans="1:22" ht="15.75" thickBot="1" x14ac:dyDescent="0.3">
      <c r="A10" s="97"/>
      <c r="B10" s="98"/>
      <c r="C10" s="99"/>
      <c r="D10" s="10">
        <v>3</v>
      </c>
      <c r="E10" s="5"/>
      <c r="F10" t="str">
        <f>IF($E10="","",IF(ISNA(VLOOKUP($E10,DD!$A$2:$C$150,2,0)),"NO SUCH DIVE",VLOOKUP($E10,DD!$A$2:$C$150,2,0)))</f>
        <v/>
      </c>
      <c r="G10" s="10" t="str">
        <f>IF($E10="","",IF(ISNA(VLOOKUP($E10,DD!$A$2:$C$150,3,0)),"",VLOOKUP($E10,DD!$A$2:$C$150,3,0)))</f>
        <v/>
      </c>
      <c r="H10" s="8"/>
      <c r="I10" s="8"/>
      <c r="J10" s="8"/>
      <c r="K10" s="8"/>
      <c r="L10" s="8"/>
      <c r="M10" s="5"/>
      <c r="N10" s="78">
        <f t="shared" si="0"/>
        <v>0</v>
      </c>
      <c r="O10" s="79">
        <f>IF(N10="",O9,N10+O9)</f>
        <v>0</v>
      </c>
      <c r="Q10" s="35">
        <f t="shared" ref="Q10" si="3">IF(O10&lt;&gt;"",O10+A8/10000,0)</f>
        <v>2.9999999999999997E-4</v>
      </c>
      <c r="R10" s="35">
        <f t="shared" ref="R10:S10" si="4">B8</f>
        <v>0</v>
      </c>
      <c r="S10" s="35">
        <f t="shared" si="4"/>
        <v>0</v>
      </c>
    </row>
    <row r="11" spans="1:22" x14ac:dyDescent="0.25">
      <c r="A11" s="100">
        <v>4</v>
      </c>
      <c r="B11" s="101"/>
      <c r="C11" s="102"/>
      <c r="D11" s="42">
        <v>1</v>
      </c>
      <c r="E11" s="40"/>
      <c r="F11" s="43" t="str">
        <f>IF($E11="","",IF(ISNA(VLOOKUP($E11,DD!$A$2:$C$150,2,0)),"NO SUCH DIVE",VLOOKUP($E11,DD!$A$2:$C$150,2,0)))</f>
        <v/>
      </c>
      <c r="G11" s="42" t="str">
        <f>IF($E11="","",IF(ISNA(VLOOKUP($E11,DD!$A$2:$C$150,3,0)),"",VLOOKUP($E11,DD!$A$2:$C$150,3,0)))</f>
        <v/>
      </c>
      <c r="H11" s="41"/>
      <c r="I11" s="41"/>
      <c r="J11" s="41"/>
      <c r="K11" s="41"/>
      <c r="L11" s="41"/>
      <c r="M11" s="40"/>
      <c r="N11" s="82">
        <f t="shared" si="0"/>
        <v>0</v>
      </c>
      <c r="O11" s="82">
        <f>IF(N11="","",N11)</f>
        <v>0</v>
      </c>
      <c r="Q11" s="35"/>
      <c r="R11" s="35"/>
      <c r="S11" s="35"/>
    </row>
    <row r="12" spans="1:22" ht="15.75" thickBot="1" x14ac:dyDescent="0.3">
      <c r="A12" s="100"/>
      <c r="B12" s="101"/>
      <c r="C12" s="102"/>
      <c r="D12" s="42">
        <v>2</v>
      </c>
      <c r="E12" s="40"/>
      <c r="F12" s="43" t="str">
        <f>IF($E12="","",IF(ISNA(VLOOKUP($E12,DD!$A$2:$C$150,2,0)),"NO SUCH DIVE",VLOOKUP($E12,DD!$A$2:$C$150,2,0)))</f>
        <v/>
      </c>
      <c r="G12" s="42" t="str">
        <f>IF($E12="","",IF(ISNA(VLOOKUP($E12,DD!$A$2:$C$150,3,0)),"",VLOOKUP($E12,DD!$A$2:$C$150,3,0)))</f>
        <v/>
      </c>
      <c r="H12" s="41"/>
      <c r="I12" s="41"/>
      <c r="J12" s="41"/>
      <c r="K12" s="41"/>
      <c r="L12" s="41"/>
      <c r="M12" s="40"/>
      <c r="N12" s="82">
        <f t="shared" si="0"/>
        <v>0</v>
      </c>
      <c r="O12" s="82">
        <f>IF(N12="",O11,N12+O11)</f>
        <v>0</v>
      </c>
      <c r="Q12" s="35"/>
      <c r="R12" s="35"/>
      <c r="S12" s="35"/>
    </row>
    <row r="13" spans="1:22" ht="15.75" thickBot="1" x14ac:dyDescent="0.3">
      <c r="A13" s="100"/>
      <c r="B13" s="101"/>
      <c r="C13" s="102"/>
      <c r="D13" s="42">
        <v>3</v>
      </c>
      <c r="E13" s="40"/>
      <c r="F13" s="43" t="str">
        <f>IF($E13="","",IF(ISNA(VLOOKUP($E13,DD!$A$2:$C$150,2,0)),"NO SUCH DIVE",VLOOKUP($E13,DD!$A$2:$C$150,2,0)))</f>
        <v/>
      </c>
      <c r="G13" s="42" t="str">
        <f>IF($E13="","",IF(ISNA(VLOOKUP($E13,DD!$A$2:$C$150,3,0)),"",VLOOKUP($E13,DD!$A$2:$C$150,3,0)))</f>
        <v/>
      </c>
      <c r="H13" s="41"/>
      <c r="I13" s="41"/>
      <c r="J13" s="41"/>
      <c r="K13" s="41"/>
      <c r="L13" s="41"/>
      <c r="M13" s="40"/>
      <c r="N13" s="82">
        <f t="shared" si="0"/>
        <v>0</v>
      </c>
      <c r="O13" s="83">
        <f>IF(N13="",O12,N13+O12)</f>
        <v>0</v>
      </c>
      <c r="Q13" s="35">
        <f t="shared" ref="Q13" si="5">IF(O13&lt;&gt;"",O13+A11/10000,0)</f>
        <v>4.0000000000000002E-4</v>
      </c>
      <c r="R13" s="35">
        <f t="shared" ref="R13:S13" si="6">B11</f>
        <v>0</v>
      </c>
      <c r="S13" s="35">
        <f t="shared" si="6"/>
        <v>0</v>
      </c>
    </row>
    <row r="14" spans="1:22" x14ac:dyDescent="0.25">
      <c r="A14" s="97">
        <v>5</v>
      </c>
      <c r="B14" s="98"/>
      <c r="C14" s="99"/>
      <c r="D14" s="10">
        <v>1</v>
      </c>
      <c r="E14" s="5"/>
      <c r="F14" t="str">
        <f>IF($E14="","",IF(ISNA(VLOOKUP($E14,DD!$A$2:$C$150,2,0)),"NO SUCH DIVE",VLOOKUP($E14,DD!$A$2:$C$150,2,0)))</f>
        <v/>
      </c>
      <c r="G14" s="10" t="str">
        <f>IF($E14="","",IF(ISNA(VLOOKUP($E14,DD!$A$2:$C$150,3,0)),"",VLOOKUP($E14,DD!$A$2:$C$150,3,0)))</f>
        <v/>
      </c>
      <c r="H14" s="8"/>
      <c r="I14" s="8"/>
      <c r="J14" s="8"/>
      <c r="K14" s="8"/>
      <c r="L14" s="8"/>
      <c r="M14" s="5"/>
      <c r="N14" s="78">
        <f t="shared" si="0"/>
        <v>0</v>
      </c>
      <c r="O14" s="78">
        <f>IF(N14="","",N14)</f>
        <v>0</v>
      </c>
      <c r="Q14" s="35"/>
      <c r="R14" s="35"/>
      <c r="S14" s="35"/>
    </row>
    <row r="15" spans="1:22" ht="15.75" thickBot="1" x14ac:dyDescent="0.3">
      <c r="A15" s="97"/>
      <c r="B15" s="98"/>
      <c r="C15" s="99"/>
      <c r="D15" s="10">
        <v>2</v>
      </c>
      <c r="E15" s="5"/>
      <c r="F15" t="str">
        <f>IF($E15="","",IF(ISNA(VLOOKUP($E15,DD!$A$2:$C$150,2,0)),"NO SUCH DIVE",VLOOKUP($E15,DD!$A$2:$C$150,2,0)))</f>
        <v/>
      </c>
      <c r="G15" s="10" t="str">
        <f>IF($E15="","",IF(ISNA(VLOOKUP($E15,DD!$A$2:$C$150,3,0)),"",VLOOKUP($E15,DD!$A$2:$C$150,3,0)))</f>
        <v/>
      </c>
      <c r="H15" s="8"/>
      <c r="I15" s="8"/>
      <c r="J15" s="8"/>
      <c r="K15" s="8"/>
      <c r="L15" s="8"/>
      <c r="M15" s="5"/>
      <c r="N15" s="78">
        <f t="shared" si="0"/>
        <v>0</v>
      </c>
      <c r="O15" s="78">
        <f>IF(N15="",O14,N15+O14)</f>
        <v>0</v>
      </c>
      <c r="Q15" s="35"/>
      <c r="R15" s="35"/>
      <c r="S15" s="35"/>
    </row>
    <row r="16" spans="1:22" ht="15.75" thickBot="1" x14ac:dyDescent="0.3">
      <c r="A16" s="97"/>
      <c r="B16" s="98"/>
      <c r="C16" s="99"/>
      <c r="D16" s="10">
        <v>3</v>
      </c>
      <c r="E16" s="5"/>
      <c r="F16" t="str">
        <f>IF($E16="","",IF(ISNA(VLOOKUP($E16,DD!$A$2:$C$150,2,0)),"NO SUCH DIVE",VLOOKUP($E16,DD!$A$2:$C$150,2,0)))</f>
        <v/>
      </c>
      <c r="G16" s="10" t="str">
        <f>IF($E16="","",IF(ISNA(VLOOKUP($E16,DD!$A$2:$C$150,3,0)),"",VLOOKUP($E16,DD!$A$2:$C$150,3,0)))</f>
        <v/>
      </c>
      <c r="H16" s="8"/>
      <c r="I16" s="8"/>
      <c r="J16" s="8"/>
      <c r="K16" s="8"/>
      <c r="L16" s="8"/>
      <c r="M16" s="5"/>
      <c r="N16" s="78">
        <f t="shared" si="0"/>
        <v>0</v>
      </c>
      <c r="O16" s="79">
        <f>IF(N16="",O15,N16+O15)</f>
        <v>0</v>
      </c>
      <c r="Q16" s="35">
        <f t="shared" ref="Q16" si="7">IF(O16&lt;&gt;"",O16+A14/10000,0)</f>
        <v>5.0000000000000001E-4</v>
      </c>
      <c r="R16" s="35">
        <f t="shared" ref="R16:S16" si="8">B14</f>
        <v>0</v>
      </c>
      <c r="S16" s="35">
        <f t="shared" si="8"/>
        <v>0</v>
      </c>
    </row>
    <row r="17" spans="1:20" x14ac:dyDescent="0.25">
      <c r="A17" s="100">
        <v>6</v>
      </c>
      <c r="B17" s="101"/>
      <c r="C17" s="102"/>
      <c r="D17" s="42">
        <v>1</v>
      </c>
      <c r="E17" s="40"/>
      <c r="F17" s="43" t="str">
        <f>IF($E17="","",IF(ISNA(VLOOKUP($E17,DD!$A$2:$C$150,2,0)),"NO SUCH DIVE",VLOOKUP($E17,DD!$A$2:$C$150,2,0)))</f>
        <v/>
      </c>
      <c r="G17" s="42" t="str">
        <f>IF($E17="","",IF(ISNA(VLOOKUP($E17,DD!$A$2:$C$150,3,0)),"",VLOOKUP($E17,DD!$A$2:$C$150,3,0)))</f>
        <v/>
      </c>
      <c r="H17" s="41"/>
      <c r="I17" s="41"/>
      <c r="J17" s="41"/>
      <c r="K17" s="41"/>
      <c r="L17" s="41"/>
      <c r="M17" s="40"/>
      <c r="N17" s="82">
        <f t="shared" si="0"/>
        <v>0</v>
      </c>
      <c r="O17" s="82">
        <f>IF(N17="","",N17)</f>
        <v>0</v>
      </c>
      <c r="Q17" s="35"/>
      <c r="R17" s="35"/>
      <c r="S17" s="35"/>
    </row>
    <row r="18" spans="1:20" ht="15.75" thickBot="1" x14ac:dyDescent="0.3">
      <c r="A18" s="100"/>
      <c r="B18" s="101"/>
      <c r="C18" s="102"/>
      <c r="D18" s="42">
        <v>2</v>
      </c>
      <c r="E18" s="40"/>
      <c r="F18" s="43" t="str">
        <f>IF($E18="","",IF(ISNA(VLOOKUP($E18,DD!$A$2:$C$150,2,0)),"NO SUCH DIVE",VLOOKUP($E18,DD!$A$2:$C$150,2,0)))</f>
        <v/>
      </c>
      <c r="G18" s="42" t="str">
        <f>IF($E18="","",IF(ISNA(VLOOKUP($E18,DD!$A$2:$C$150,3,0)),"",VLOOKUP($E18,DD!$A$2:$C$150,3,0)))</f>
        <v/>
      </c>
      <c r="H18" s="41"/>
      <c r="I18" s="41"/>
      <c r="J18" s="41"/>
      <c r="K18" s="41"/>
      <c r="L18" s="41"/>
      <c r="M18" s="40"/>
      <c r="N18" s="82">
        <f t="shared" si="0"/>
        <v>0</v>
      </c>
      <c r="O18" s="82">
        <f>IF(N18="",O17,N18+O17)</f>
        <v>0</v>
      </c>
      <c r="Q18" s="35"/>
      <c r="R18" s="35"/>
      <c r="S18" s="35"/>
    </row>
    <row r="19" spans="1:20" ht="15.75" thickBot="1" x14ac:dyDescent="0.3">
      <c r="A19" s="100"/>
      <c r="B19" s="101"/>
      <c r="C19" s="102"/>
      <c r="D19" s="42">
        <v>3</v>
      </c>
      <c r="E19" s="40"/>
      <c r="F19" s="43" t="str">
        <f>IF($E19="","",IF(ISNA(VLOOKUP($E19,DD!$A$2:$C$150,2,0)),"NO SUCH DIVE",VLOOKUP($E19,DD!$A$2:$C$150,2,0)))</f>
        <v/>
      </c>
      <c r="G19" s="42" t="str">
        <f>IF($E19="","",IF(ISNA(VLOOKUP($E19,DD!$A$2:$C$150,3,0)),"",VLOOKUP($E19,DD!$A$2:$C$150,3,0)))</f>
        <v/>
      </c>
      <c r="H19" s="41"/>
      <c r="I19" s="41"/>
      <c r="J19" s="41"/>
      <c r="K19" s="41"/>
      <c r="L19" s="41"/>
      <c r="M19" s="40"/>
      <c r="N19" s="82">
        <f t="shared" si="0"/>
        <v>0</v>
      </c>
      <c r="O19" s="83">
        <f>IF(N19="",O18,N19+O18)</f>
        <v>0</v>
      </c>
      <c r="Q19" s="35">
        <f t="shared" ref="Q19" si="9">IF(O19&lt;&gt;"",O19+A17/10000,0)</f>
        <v>5.9999999999999995E-4</v>
      </c>
      <c r="R19" s="35">
        <f t="shared" ref="R19:S19" si="10">B17</f>
        <v>0</v>
      </c>
      <c r="S19" s="35">
        <f t="shared" si="10"/>
        <v>0</v>
      </c>
    </row>
    <row r="20" spans="1:20" x14ac:dyDescent="0.25">
      <c r="A20" s="97">
        <v>7</v>
      </c>
      <c r="B20" s="98"/>
      <c r="C20" s="99"/>
      <c r="D20" s="10">
        <v>1</v>
      </c>
      <c r="E20" s="5"/>
      <c r="F20" t="str">
        <f>IF($E20="","",IF(ISNA(VLOOKUP($E20,DD!$A$2:$C$150,2,0)),"NO SUCH DIVE",VLOOKUP($E20,DD!$A$2:$C$150,2,0)))</f>
        <v/>
      </c>
      <c r="G20" s="10" t="str">
        <f>IF($E20="","",IF(ISNA(VLOOKUP($E20,DD!$A$2:$C$150,3,0)),"",VLOOKUP($E20,DD!$A$2:$C$150,3,0)))</f>
        <v/>
      </c>
      <c r="H20" s="8"/>
      <c r="I20" s="8"/>
      <c r="J20" s="8"/>
      <c r="K20" s="8"/>
      <c r="L20" s="8"/>
      <c r="M20" s="5"/>
      <c r="N20" s="78">
        <f t="shared" si="0"/>
        <v>0</v>
      </c>
      <c r="O20" s="78">
        <f>IF(N20="","",N20)</f>
        <v>0</v>
      </c>
      <c r="Q20" s="35"/>
      <c r="R20" s="35"/>
      <c r="S20" s="35"/>
    </row>
    <row r="21" spans="1:20" ht="15.75" thickBot="1" x14ac:dyDescent="0.3">
      <c r="A21" s="97"/>
      <c r="B21" s="98"/>
      <c r="C21" s="99"/>
      <c r="D21" s="10">
        <v>2</v>
      </c>
      <c r="E21" s="5"/>
      <c r="F21" t="str">
        <f>IF($E21="","",IF(ISNA(VLOOKUP($E21,DD!$A$2:$C$150,2,0)),"NO SUCH DIVE",VLOOKUP($E21,DD!$A$2:$C$150,2,0)))</f>
        <v/>
      </c>
      <c r="G21" s="10" t="str">
        <f>IF($E21="","",IF(ISNA(VLOOKUP($E21,DD!$A$2:$C$150,3,0)),"",VLOOKUP($E21,DD!$A$2:$C$150,3,0)))</f>
        <v/>
      </c>
      <c r="H21" s="8"/>
      <c r="I21" s="8"/>
      <c r="J21" s="8"/>
      <c r="K21" s="8"/>
      <c r="L21" s="8"/>
      <c r="M21" s="5"/>
      <c r="N21" s="78">
        <f t="shared" si="0"/>
        <v>0</v>
      </c>
      <c r="O21" s="78">
        <f>IF(N21="",O20,N21+O20)</f>
        <v>0</v>
      </c>
      <c r="Q21" s="35"/>
      <c r="R21" s="35"/>
      <c r="S21" s="35"/>
    </row>
    <row r="22" spans="1:20" ht="15.75" thickBot="1" x14ac:dyDescent="0.3">
      <c r="A22" s="97"/>
      <c r="B22" s="98"/>
      <c r="C22" s="99"/>
      <c r="D22" s="10">
        <v>3</v>
      </c>
      <c r="E22" s="5"/>
      <c r="F22" t="str">
        <f>IF($E22="","",IF(ISNA(VLOOKUP($E22,DD!$A$2:$C$150,2,0)),"NO SUCH DIVE",VLOOKUP($E22,DD!$A$2:$C$150,2,0)))</f>
        <v/>
      </c>
      <c r="G22" s="10" t="str">
        <f>IF($E22="","",IF(ISNA(VLOOKUP($E22,DD!$A$2:$C$150,3,0)),"",VLOOKUP($E22,DD!$A$2:$C$150,3,0)))</f>
        <v/>
      </c>
      <c r="H22" s="8"/>
      <c r="I22" s="8"/>
      <c r="J22" s="8"/>
      <c r="K22" s="8"/>
      <c r="L22" s="8"/>
      <c r="M22" s="5"/>
      <c r="N22" s="78">
        <f t="shared" si="0"/>
        <v>0</v>
      </c>
      <c r="O22" s="79">
        <f>IF(N22="",O21,N22+O21)</f>
        <v>0</v>
      </c>
      <c r="Q22" s="35">
        <f t="shared" ref="Q22" si="11">IF(O22&lt;&gt;"",O22+A20/10000,0)</f>
        <v>6.9999999999999999E-4</v>
      </c>
      <c r="R22" s="35">
        <f t="shared" ref="R22:S22" si="12">B20</f>
        <v>0</v>
      </c>
      <c r="S22" s="35">
        <f t="shared" si="12"/>
        <v>0</v>
      </c>
    </row>
    <row r="23" spans="1:20" x14ac:dyDescent="0.25">
      <c r="A23" s="100">
        <v>8</v>
      </c>
      <c r="B23" s="101"/>
      <c r="C23" s="102"/>
      <c r="D23" s="42">
        <v>1</v>
      </c>
      <c r="E23" s="40"/>
      <c r="F23" s="43" t="str">
        <f>IF($E23="","",IF(ISNA(VLOOKUP($E23,DD!$A$2:$C$150,2,0)),"NO SUCH DIVE",VLOOKUP($E23,DD!$A$2:$C$150,2,0)))</f>
        <v/>
      </c>
      <c r="G23" s="42" t="str">
        <f>IF($E23="","",IF(ISNA(VLOOKUP($E23,DD!$A$2:$C$150,3,0)),"",VLOOKUP($E23,DD!$A$2:$C$150,3,0)))</f>
        <v/>
      </c>
      <c r="H23" s="41"/>
      <c r="I23" s="41"/>
      <c r="J23" s="41"/>
      <c r="K23" s="41"/>
      <c r="L23" s="41"/>
      <c r="M23" s="40"/>
      <c r="N23" s="82">
        <f t="shared" si="0"/>
        <v>0</v>
      </c>
      <c r="O23" s="82">
        <f>IF(N23="","",N23)</f>
        <v>0</v>
      </c>
      <c r="Q23" s="35"/>
      <c r="R23" s="35"/>
      <c r="S23" s="35"/>
    </row>
    <row r="24" spans="1:20" ht="15.75" thickBot="1" x14ac:dyDescent="0.3">
      <c r="A24" s="100"/>
      <c r="B24" s="101"/>
      <c r="C24" s="102"/>
      <c r="D24" s="42">
        <v>2</v>
      </c>
      <c r="E24" s="40"/>
      <c r="F24" s="43" t="str">
        <f>IF($E24="","",IF(ISNA(VLOOKUP($E24,DD!$A$2:$C$150,2,0)),"NO SUCH DIVE",VLOOKUP($E24,DD!$A$2:$C$150,2,0)))</f>
        <v/>
      </c>
      <c r="G24" s="42" t="str">
        <f>IF($E24="","",IF(ISNA(VLOOKUP($E24,DD!$A$2:$C$150,3,0)),"",VLOOKUP($E24,DD!$A$2:$C$150,3,0)))</f>
        <v/>
      </c>
      <c r="H24" s="41"/>
      <c r="I24" s="41"/>
      <c r="J24" s="41"/>
      <c r="K24" s="41"/>
      <c r="L24" s="41"/>
      <c r="M24" s="40"/>
      <c r="N24" s="82">
        <f t="shared" si="0"/>
        <v>0</v>
      </c>
      <c r="O24" s="82">
        <f>IF(N24="",O23,N24+O23)</f>
        <v>0</v>
      </c>
      <c r="Q24" s="35"/>
      <c r="R24" s="35"/>
      <c r="S24" s="35"/>
    </row>
    <row r="25" spans="1:20" ht="15.75" thickBot="1" x14ac:dyDescent="0.3">
      <c r="A25" s="100"/>
      <c r="B25" s="101"/>
      <c r="C25" s="102"/>
      <c r="D25" s="42">
        <v>3</v>
      </c>
      <c r="E25" s="40"/>
      <c r="F25" s="43" t="str">
        <f>IF($E25="","",IF(ISNA(VLOOKUP($E25,DD!$A$2:$C$150,2,0)),"NO SUCH DIVE",VLOOKUP($E25,DD!$A$2:$C$150,2,0)))</f>
        <v/>
      </c>
      <c r="G25" s="42" t="str">
        <f>IF($E25="","",IF(ISNA(VLOOKUP($E25,DD!$A$2:$C$150,3,0)),"",VLOOKUP($E25,DD!$A$2:$C$150,3,0)))</f>
        <v/>
      </c>
      <c r="H25" s="41"/>
      <c r="I25" s="41"/>
      <c r="J25" s="41"/>
      <c r="K25" s="41"/>
      <c r="L25" s="41"/>
      <c r="M25" s="40"/>
      <c r="N25" s="82">
        <f t="shared" si="0"/>
        <v>0</v>
      </c>
      <c r="O25" s="83">
        <f>IF(N25="",O24,N25+O24)</f>
        <v>0</v>
      </c>
      <c r="Q25" s="35">
        <f t="shared" ref="Q25" si="13">IF(O25&lt;&gt;"",O25+A23/10000,0)</f>
        <v>8.0000000000000004E-4</v>
      </c>
      <c r="R25" s="35">
        <f t="shared" ref="R25:S25" si="14">B23</f>
        <v>0</v>
      </c>
      <c r="S25" s="35">
        <f t="shared" si="14"/>
        <v>0</v>
      </c>
    </row>
    <row r="26" spans="1:20" x14ac:dyDescent="0.25">
      <c r="A26" s="97">
        <v>9</v>
      </c>
      <c r="B26" s="98"/>
      <c r="C26" s="99"/>
      <c r="D26" s="10">
        <v>1</v>
      </c>
      <c r="E26" s="5"/>
      <c r="F26" t="str">
        <f>IF($E26="","",IF(ISNA(VLOOKUP($E26,DD!$A$2:$C$150,2,0)),"NO SUCH DIVE",VLOOKUP($E26,DD!$A$2:$C$150,2,0)))</f>
        <v/>
      </c>
      <c r="G26" s="10" t="str">
        <f>IF($E26="","",IF(ISNA(VLOOKUP($E26,DD!$A$2:$C$150,3,0)),"",VLOOKUP($E26,DD!$A$2:$C$150,3,0)))</f>
        <v/>
      </c>
      <c r="H26" s="8"/>
      <c r="I26" s="8"/>
      <c r="J26" s="8"/>
      <c r="K26" s="8"/>
      <c r="L26" s="8"/>
      <c r="M26" s="5"/>
      <c r="N26" s="78">
        <f t="shared" si="0"/>
        <v>0</v>
      </c>
      <c r="O26" s="78">
        <f>IF(N26="","",N26)</f>
        <v>0</v>
      </c>
      <c r="Q26" s="35"/>
      <c r="R26" s="35"/>
      <c r="S26" s="35"/>
      <c r="T26" s="9"/>
    </row>
    <row r="27" spans="1:20" ht="15.75" thickBot="1" x14ac:dyDescent="0.3">
      <c r="A27" s="97"/>
      <c r="B27" s="98"/>
      <c r="C27" s="99"/>
      <c r="D27" s="10">
        <v>2</v>
      </c>
      <c r="E27" s="5"/>
      <c r="F27" t="str">
        <f>IF($E27="","",IF(ISNA(VLOOKUP($E27,DD!$A$2:$C$150,2,0)),"NO SUCH DIVE",VLOOKUP($E27,DD!$A$2:$C$150,2,0)))</f>
        <v/>
      </c>
      <c r="G27" s="10" t="str">
        <f>IF($E27="","",IF(ISNA(VLOOKUP($E27,DD!$A$2:$C$150,3,0)),"",VLOOKUP($E27,DD!$A$2:$C$150,3,0)))</f>
        <v/>
      </c>
      <c r="H27" s="8"/>
      <c r="I27" s="8"/>
      <c r="J27" s="8"/>
      <c r="K27" s="8"/>
      <c r="L27" s="8"/>
      <c r="M27" s="5"/>
      <c r="N27" s="78">
        <f t="shared" si="0"/>
        <v>0</v>
      </c>
      <c r="O27" s="78">
        <f>IF(N27="",O26,N27+O26)</f>
        <v>0</v>
      </c>
      <c r="Q27" s="35"/>
      <c r="R27" s="35"/>
      <c r="S27" s="35"/>
      <c r="T27" s="9"/>
    </row>
    <row r="28" spans="1:20" ht="15.75" thickBot="1" x14ac:dyDescent="0.3">
      <c r="A28" s="97"/>
      <c r="B28" s="98"/>
      <c r="C28" s="99"/>
      <c r="D28" s="10">
        <v>3</v>
      </c>
      <c r="E28" s="5"/>
      <c r="F28" t="str">
        <f>IF($E28="","",IF(ISNA(VLOOKUP($E28,DD!$A$2:$C$150,2,0)),"NO SUCH DIVE",VLOOKUP($E28,DD!$A$2:$C$150,2,0)))</f>
        <v/>
      </c>
      <c r="G28" s="10" t="str">
        <f>IF($E28="","",IF(ISNA(VLOOKUP($E28,DD!$A$2:$C$150,3,0)),"",VLOOKUP($E28,DD!$A$2:$C$150,3,0)))</f>
        <v/>
      </c>
      <c r="H28" s="8"/>
      <c r="I28" s="8"/>
      <c r="J28" s="8"/>
      <c r="K28" s="8"/>
      <c r="L28" s="8"/>
      <c r="M28" s="5"/>
      <c r="N28" s="78">
        <f t="shared" si="0"/>
        <v>0</v>
      </c>
      <c r="O28" s="79">
        <f>IF(N28="",O27,N28+O27)</f>
        <v>0</v>
      </c>
      <c r="Q28" s="35">
        <f t="shared" ref="Q28" si="15">IF(O28&lt;&gt;"",O28+A26/10000,0)</f>
        <v>8.9999999999999998E-4</v>
      </c>
      <c r="R28" s="35">
        <f t="shared" ref="R28:S28" si="16">B26</f>
        <v>0</v>
      </c>
      <c r="S28" s="35">
        <f t="shared" si="16"/>
        <v>0</v>
      </c>
      <c r="T28" s="9"/>
    </row>
    <row r="29" spans="1:20" x14ac:dyDescent="0.25">
      <c r="A29" s="100">
        <v>10</v>
      </c>
      <c r="B29" s="101"/>
      <c r="C29" s="102"/>
      <c r="D29" s="42">
        <v>1</v>
      </c>
      <c r="E29" s="40"/>
      <c r="F29" s="43" t="str">
        <f>IF($E29="","",IF(ISNA(VLOOKUP($E29,DD!$A$2:$C$150,2,0)),"NO SUCH DIVE",VLOOKUP($E29,DD!$A$2:$C$150,2,0)))</f>
        <v/>
      </c>
      <c r="G29" s="42" t="str">
        <f>IF($E29="","",IF(ISNA(VLOOKUP($E29,DD!$A$2:$C$150,3,0)),"",VLOOKUP($E29,DD!$A$2:$C$150,3,0)))</f>
        <v/>
      </c>
      <c r="H29" s="41"/>
      <c r="I29" s="41"/>
      <c r="J29" s="41"/>
      <c r="K29" s="41"/>
      <c r="L29" s="41"/>
      <c r="M29" s="40"/>
      <c r="N29" s="82">
        <f t="shared" si="0"/>
        <v>0</v>
      </c>
      <c r="O29" s="82">
        <f>IF(N29="","",N29)</f>
        <v>0</v>
      </c>
      <c r="Q29" s="35"/>
      <c r="R29" s="35"/>
      <c r="S29" s="35"/>
      <c r="T29" s="9"/>
    </row>
    <row r="30" spans="1:20" ht="15.75" thickBot="1" x14ac:dyDescent="0.3">
      <c r="A30" s="100"/>
      <c r="B30" s="101"/>
      <c r="C30" s="102"/>
      <c r="D30" s="42">
        <v>2</v>
      </c>
      <c r="E30" s="40"/>
      <c r="F30" s="43" t="str">
        <f>IF($E30="","",IF(ISNA(VLOOKUP($E30,DD!$A$2:$C$150,2,0)),"NO SUCH DIVE",VLOOKUP($E30,DD!$A$2:$C$150,2,0)))</f>
        <v/>
      </c>
      <c r="G30" s="42" t="str">
        <f>IF($E30="","",IF(ISNA(VLOOKUP($E30,DD!$A$2:$C$150,3,0)),"",VLOOKUP($E30,DD!$A$2:$C$150,3,0)))</f>
        <v/>
      </c>
      <c r="H30" s="41"/>
      <c r="I30" s="41"/>
      <c r="J30" s="41"/>
      <c r="K30" s="41"/>
      <c r="L30" s="41"/>
      <c r="M30" s="40"/>
      <c r="N30" s="82">
        <f t="shared" si="0"/>
        <v>0</v>
      </c>
      <c r="O30" s="82">
        <f>IF(N30="",O29,N30+O29)</f>
        <v>0</v>
      </c>
      <c r="Q30" s="35"/>
      <c r="R30" s="35"/>
      <c r="S30" s="35"/>
      <c r="T30" s="9"/>
    </row>
    <row r="31" spans="1:20" ht="15.75" thickBot="1" x14ac:dyDescent="0.3">
      <c r="A31" s="100"/>
      <c r="B31" s="101"/>
      <c r="C31" s="102"/>
      <c r="D31" s="42">
        <v>3</v>
      </c>
      <c r="E31" s="40"/>
      <c r="F31" s="43" t="str">
        <f>IF($E31="","",IF(ISNA(VLOOKUP($E31,DD!$A$2:$C$150,2,0)),"NO SUCH DIVE",VLOOKUP($E31,DD!$A$2:$C$150,2,0)))</f>
        <v/>
      </c>
      <c r="G31" s="42" t="str">
        <f>IF($E31="","",IF(ISNA(VLOOKUP($E31,DD!$A$2:$C$150,3,0)),"",VLOOKUP($E31,DD!$A$2:$C$150,3,0)))</f>
        <v/>
      </c>
      <c r="H31" s="41"/>
      <c r="I31" s="41"/>
      <c r="J31" s="41"/>
      <c r="K31" s="41"/>
      <c r="L31" s="41"/>
      <c r="M31" s="40"/>
      <c r="N31" s="82">
        <f t="shared" si="0"/>
        <v>0</v>
      </c>
      <c r="O31" s="83">
        <f>IF(N31="",O30,N31+O30)</f>
        <v>0</v>
      </c>
      <c r="Q31" s="35">
        <f t="shared" ref="Q31" si="17">IF(O31&lt;&gt;"",O31+A29/10000,0)</f>
        <v>1E-3</v>
      </c>
      <c r="R31" s="35">
        <f t="shared" ref="R31:S31" si="18">B29</f>
        <v>0</v>
      </c>
      <c r="S31" s="35">
        <f t="shared" si="18"/>
        <v>0</v>
      </c>
      <c r="T31" s="9"/>
    </row>
    <row r="32" spans="1:20" x14ac:dyDescent="0.25">
      <c r="A32" s="97">
        <v>11</v>
      </c>
      <c r="B32" s="98"/>
      <c r="C32" s="99"/>
      <c r="D32" s="10">
        <v>1</v>
      </c>
      <c r="E32" s="5"/>
      <c r="F32" t="str">
        <f>IF($E32="","",IF(ISNA(VLOOKUP($E32,DD!$A$2:$C$150,2,0)),"NO SUCH DIVE",VLOOKUP($E32,DD!$A$2:$C$150,2,0)))</f>
        <v/>
      </c>
      <c r="G32" s="10" t="str">
        <f>IF($E32="","",IF(ISNA(VLOOKUP($E32,DD!$A$2:$C$150,3,0)),"",VLOOKUP($E32,DD!$A$2:$C$150,3,0)))</f>
        <v/>
      </c>
      <c r="H32" s="8"/>
      <c r="I32" s="8"/>
      <c r="J32" s="8"/>
      <c r="K32" s="8"/>
      <c r="L32" s="8"/>
      <c r="M32" s="5"/>
      <c r="N32" s="78">
        <f t="shared" si="0"/>
        <v>0</v>
      </c>
      <c r="O32" s="78">
        <f>IF(N32="","",N32)</f>
        <v>0</v>
      </c>
      <c r="Q32" s="35"/>
      <c r="R32" s="35"/>
      <c r="S32" s="35"/>
      <c r="T32" s="9"/>
    </row>
    <row r="33" spans="1:19" ht="15.75" thickBot="1" x14ac:dyDescent="0.3">
      <c r="A33" s="97"/>
      <c r="B33" s="98"/>
      <c r="C33" s="99"/>
      <c r="D33" s="10">
        <v>2</v>
      </c>
      <c r="E33" s="5"/>
      <c r="F33" t="str">
        <f>IF($E33="","",IF(ISNA(VLOOKUP($E33,DD!$A$2:$C$150,2,0)),"NO SUCH DIVE",VLOOKUP($E33,DD!$A$2:$C$150,2,0)))</f>
        <v/>
      </c>
      <c r="G33" s="10" t="str">
        <f>IF($E33="","",IF(ISNA(VLOOKUP($E33,DD!$A$2:$C$150,3,0)),"",VLOOKUP($E33,DD!$A$2:$C$150,3,0)))</f>
        <v/>
      </c>
      <c r="H33" s="8"/>
      <c r="I33" s="8"/>
      <c r="J33" s="8"/>
      <c r="K33" s="8"/>
      <c r="L33" s="8"/>
      <c r="M33" s="5"/>
      <c r="N33" s="78">
        <f t="shared" si="0"/>
        <v>0</v>
      </c>
      <c r="O33" s="78">
        <f>IF(N33="",O32,N33+O32)</f>
        <v>0</v>
      </c>
      <c r="Q33" s="35"/>
      <c r="R33" s="35"/>
      <c r="S33" s="35"/>
    </row>
    <row r="34" spans="1:19" ht="15.75" thickBot="1" x14ac:dyDescent="0.3">
      <c r="A34" s="97"/>
      <c r="B34" s="98"/>
      <c r="C34" s="99"/>
      <c r="D34" s="10">
        <v>3</v>
      </c>
      <c r="E34" s="5"/>
      <c r="F34" t="str">
        <f>IF($E34="","",IF(ISNA(VLOOKUP($E34,DD!$A$2:$C$150,2,0)),"NO SUCH DIVE",VLOOKUP($E34,DD!$A$2:$C$150,2,0)))</f>
        <v/>
      </c>
      <c r="G34" s="10" t="str">
        <f>IF($E34="","",IF(ISNA(VLOOKUP($E34,DD!$A$2:$C$150,3,0)),"",VLOOKUP($E34,DD!$A$2:$C$150,3,0)))</f>
        <v/>
      </c>
      <c r="H34" s="8"/>
      <c r="I34" s="8"/>
      <c r="J34" s="8"/>
      <c r="K34" s="8"/>
      <c r="L34" s="8"/>
      <c r="M34" s="5"/>
      <c r="N34" s="78">
        <f t="shared" si="0"/>
        <v>0</v>
      </c>
      <c r="O34" s="79">
        <f>IF(N34="",O33,N34+O33)</f>
        <v>0</v>
      </c>
      <c r="Q34" s="35">
        <f t="shared" ref="Q34" si="19">IF(O34&lt;&gt;"",O34+A32/10000,0)</f>
        <v>1.1000000000000001E-3</v>
      </c>
      <c r="R34" s="35">
        <f t="shared" ref="R34:S34" si="20">B32</f>
        <v>0</v>
      </c>
      <c r="S34" s="35">
        <f t="shared" si="20"/>
        <v>0</v>
      </c>
    </row>
    <row r="35" spans="1:19" x14ac:dyDescent="0.25">
      <c r="A35" s="100">
        <v>12</v>
      </c>
      <c r="B35" s="101"/>
      <c r="C35" s="102"/>
      <c r="D35" s="42">
        <v>1</v>
      </c>
      <c r="E35" s="40"/>
      <c r="F35" s="43" t="str">
        <f>IF($E35="","",IF(ISNA(VLOOKUP($E35,DD!$A$2:$C$150,2,0)),"NO SUCH DIVE",VLOOKUP($E35,DD!$A$2:$C$150,2,0)))</f>
        <v/>
      </c>
      <c r="G35" s="42" t="str">
        <f>IF($E35="","",IF(ISNA(VLOOKUP($E35,DD!$A$2:$C$150,3,0)),"",VLOOKUP($E35,DD!$A$2:$C$150,3,0)))</f>
        <v/>
      </c>
      <c r="H35" s="41"/>
      <c r="I35" s="41"/>
      <c r="J35" s="41"/>
      <c r="K35" s="41"/>
      <c r="L35" s="41"/>
      <c r="M35" s="40"/>
      <c r="N35" s="82">
        <f t="shared" si="0"/>
        <v>0</v>
      </c>
      <c r="O35" s="82">
        <f>IF(N35="","",N35)</f>
        <v>0</v>
      </c>
      <c r="Q35" s="35"/>
      <c r="R35" s="35"/>
      <c r="S35" s="35"/>
    </row>
    <row r="36" spans="1:19" ht="15.75" thickBot="1" x14ac:dyDescent="0.3">
      <c r="A36" s="100"/>
      <c r="B36" s="101"/>
      <c r="C36" s="102"/>
      <c r="D36" s="42">
        <v>2</v>
      </c>
      <c r="E36" s="40"/>
      <c r="F36" s="43" t="str">
        <f>IF($E36="","",IF(ISNA(VLOOKUP($E36,DD!$A$2:$C$150,2,0)),"NO SUCH DIVE",VLOOKUP($E36,DD!$A$2:$C$150,2,0)))</f>
        <v/>
      </c>
      <c r="G36" s="42" t="str">
        <f>IF($E36="","",IF(ISNA(VLOOKUP($E36,DD!$A$2:$C$150,3,0)),"",VLOOKUP($E36,DD!$A$2:$C$150,3,0)))</f>
        <v/>
      </c>
      <c r="H36" s="41"/>
      <c r="I36" s="41"/>
      <c r="J36" s="41"/>
      <c r="K36" s="41"/>
      <c r="L36" s="41"/>
      <c r="M36" s="40"/>
      <c r="N36" s="82">
        <f t="shared" si="0"/>
        <v>0</v>
      </c>
      <c r="O36" s="82">
        <f>IF(N36="",O35,N36+O35)</f>
        <v>0</v>
      </c>
      <c r="Q36" s="35"/>
      <c r="R36" s="35"/>
      <c r="S36" s="35"/>
    </row>
    <row r="37" spans="1:19" ht="15.75" thickBot="1" x14ac:dyDescent="0.3">
      <c r="A37" s="100"/>
      <c r="B37" s="101"/>
      <c r="C37" s="102"/>
      <c r="D37" s="42">
        <v>3</v>
      </c>
      <c r="E37" s="40"/>
      <c r="F37" s="43" t="str">
        <f>IF($E37="","",IF(ISNA(VLOOKUP($E37,DD!$A$2:$C$150,2,0)),"NO SUCH DIVE",VLOOKUP($E37,DD!$A$2:$C$150,2,0)))</f>
        <v/>
      </c>
      <c r="G37" s="42" t="str">
        <f>IF($E37="","",IF(ISNA(VLOOKUP($E37,DD!$A$2:$C$150,3,0)),"",VLOOKUP($E37,DD!$A$2:$C$150,3,0)))</f>
        <v/>
      </c>
      <c r="H37" s="41"/>
      <c r="I37" s="41"/>
      <c r="J37" s="41"/>
      <c r="K37" s="41"/>
      <c r="L37" s="41"/>
      <c r="M37" s="40"/>
      <c r="N37" s="82">
        <f t="shared" si="0"/>
        <v>0</v>
      </c>
      <c r="O37" s="83">
        <f>IF(N37="",O36,N37+O36)</f>
        <v>0</v>
      </c>
      <c r="Q37" s="35">
        <f t="shared" ref="Q37" si="21">IF(O37&lt;&gt;"",O37+A35/10000,0)</f>
        <v>1.1999999999999999E-3</v>
      </c>
      <c r="R37" s="35">
        <f t="shared" ref="R37:S37" si="22">B35</f>
        <v>0</v>
      </c>
      <c r="S37" s="35">
        <f t="shared" si="22"/>
        <v>0</v>
      </c>
    </row>
    <row r="38" spans="1:19" x14ac:dyDescent="0.25">
      <c r="A38" s="97">
        <v>13</v>
      </c>
      <c r="B38" s="98"/>
      <c r="C38" s="99"/>
      <c r="D38" s="10">
        <v>1</v>
      </c>
      <c r="E38" s="5"/>
      <c r="F38" t="str">
        <f>IF($E38="","",IF(ISNA(VLOOKUP($E38,DD!$A$2:$C$150,2,0)),"NO SUCH DIVE",VLOOKUP($E38,DD!$A$2:$C$150,2,0)))</f>
        <v/>
      </c>
      <c r="G38" s="10" t="str">
        <f>IF($E38="","",IF(ISNA(VLOOKUP($E38,DD!$A$2:$C$150,3,0)),"",VLOOKUP($E38,DD!$A$2:$C$150,3,0)))</f>
        <v/>
      </c>
      <c r="H38" s="8"/>
      <c r="I38" s="8"/>
      <c r="J38" s="8"/>
      <c r="K38" s="8"/>
      <c r="L38" s="8"/>
      <c r="M38" s="5"/>
      <c r="N38" s="78">
        <f t="shared" si="0"/>
        <v>0</v>
      </c>
      <c r="O38" s="78">
        <f>IF(N38="","",N38)</f>
        <v>0</v>
      </c>
      <c r="Q38" s="35"/>
      <c r="R38" s="35"/>
      <c r="S38" s="35"/>
    </row>
    <row r="39" spans="1:19" ht="15.75" thickBot="1" x14ac:dyDescent="0.3">
      <c r="A39" s="97"/>
      <c r="B39" s="98"/>
      <c r="C39" s="99"/>
      <c r="D39" s="10">
        <v>2</v>
      </c>
      <c r="E39" s="5"/>
      <c r="F39" t="str">
        <f>IF($E39="","",IF(ISNA(VLOOKUP($E39,DD!$A$2:$C$150,2,0)),"NO SUCH DIVE",VLOOKUP($E39,DD!$A$2:$C$150,2,0)))</f>
        <v/>
      </c>
      <c r="G39" s="10" t="str">
        <f>IF($E39="","",IF(ISNA(VLOOKUP($E39,DD!$A$2:$C$150,3,0)),"",VLOOKUP($E39,DD!$A$2:$C$150,3,0)))</f>
        <v/>
      </c>
      <c r="H39" s="8"/>
      <c r="I39" s="8"/>
      <c r="J39" s="8"/>
      <c r="K39" s="8"/>
      <c r="L39" s="8"/>
      <c r="M39" s="5"/>
      <c r="N39" s="78">
        <f t="shared" si="0"/>
        <v>0</v>
      </c>
      <c r="O39" s="78">
        <f>IF(N39="",O38,N39+O38)</f>
        <v>0</v>
      </c>
      <c r="Q39" s="35"/>
      <c r="R39" s="35"/>
      <c r="S39" s="35"/>
    </row>
    <row r="40" spans="1:19" ht="15.75" thickBot="1" x14ac:dyDescent="0.3">
      <c r="A40" s="97"/>
      <c r="B40" s="98"/>
      <c r="C40" s="99"/>
      <c r="D40" s="10">
        <v>3</v>
      </c>
      <c r="E40" s="5"/>
      <c r="F40" t="str">
        <f>IF($E40="","",IF(ISNA(VLOOKUP($E40,DD!$A$2:$C$150,2,0)),"NO SUCH DIVE",VLOOKUP($E40,DD!$A$2:$C$150,2,0)))</f>
        <v/>
      </c>
      <c r="G40" s="10" t="str">
        <f>IF($E40="","",IF(ISNA(VLOOKUP($E40,DD!$A$2:$C$150,3,0)),"",VLOOKUP($E40,DD!$A$2:$C$150,3,0)))</f>
        <v/>
      </c>
      <c r="H40" s="8"/>
      <c r="I40" s="8"/>
      <c r="J40" s="8"/>
      <c r="K40" s="8"/>
      <c r="L40" s="8"/>
      <c r="M40" s="5"/>
      <c r="N40" s="78">
        <f t="shared" si="0"/>
        <v>0</v>
      </c>
      <c r="O40" s="79">
        <f>IF(N40="",O39,N40+O39)</f>
        <v>0</v>
      </c>
      <c r="Q40" s="35">
        <f t="shared" ref="Q40" si="23">IF(O40&lt;&gt;"",O40+A38/10000,0)</f>
        <v>1.2999999999999999E-3</v>
      </c>
      <c r="R40" s="35">
        <f t="shared" ref="R40:S40" si="24">B38</f>
        <v>0</v>
      </c>
      <c r="S40" s="35">
        <f t="shared" si="24"/>
        <v>0</v>
      </c>
    </row>
    <row r="41" spans="1:19" x14ac:dyDescent="0.25">
      <c r="A41" s="100">
        <v>14</v>
      </c>
      <c r="B41" s="101"/>
      <c r="C41" s="102"/>
      <c r="D41" s="42">
        <v>1</v>
      </c>
      <c r="E41" s="40"/>
      <c r="F41" s="43" t="str">
        <f>IF($E41="","",IF(ISNA(VLOOKUP($E41,DD!$A$2:$C$150,2,0)),"NO SUCH DIVE",VLOOKUP($E41,DD!$A$2:$C$150,2,0)))</f>
        <v/>
      </c>
      <c r="G41" s="42" t="str">
        <f>IF($E41="","",IF(ISNA(VLOOKUP($E41,DD!$A$2:$C$150,3,0)),"",VLOOKUP($E41,DD!$A$2:$C$150,3,0)))</f>
        <v/>
      </c>
      <c r="H41" s="41"/>
      <c r="I41" s="41"/>
      <c r="J41" s="41"/>
      <c r="K41" s="41"/>
      <c r="L41" s="41"/>
      <c r="M41" s="40"/>
      <c r="N41" s="82">
        <f t="shared" si="0"/>
        <v>0</v>
      </c>
      <c r="O41" s="82">
        <f>IF(N41="","",N41)</f>
        <v>0</v>
      </c>
      <c r="Q41" s="35"/>
      <c r="R41" s="35"/>
      <c r="S41" s="35"/>
    </row>
    <row r="42" spans="1:19" ht="15.75" thickBot="1" x14ac:dyDescent="0.3">
      <c r="A42" s="100"/>
      <c r="B42" s="101"/>
      <c r="C42" s="102"/>
      <c r="D42" s="42">
        <v>2</v>
      </c>
      <c r="E42" s="40"/>
      <c r="F42" s="43" t="str">
        <f>IF($E42="","",IF(ISNA(VLOOKUP($E42,DD!$A$2:$C$150,2,0)),"NO SUCH DIVE",VLOOKUP($E42,DD!$A$2:$C$150,2,0)))</f>
        <v/>
      </c>
      <c r="G42" s="42" t="str">
        <f>IF($E42="","",IF(ISNA(VLOOKUP($E42,DD!$A$2:$C$150,3,0)),"",VLOOKUP($E42,DD!$A$2:$C$150,3,0)))</f>
        <v/>
      </c>
      <c r="H42" s="41"/>
      <c r="I42" s="41"/>
      <c r="J42" s="41"/>
      <c r="K42" s="41"/>
      <c r="L42" s="41"/>
      <c r="M42" s="40"/>
      <c r="N42" s="82">
        <f t="shared" si="0"/>
        <v>0</v>
      </c>
      <c r="O42" s="82">
        <f>IF(N42="",O41,N42+O41)</f>
        <v>0</v>
      </c>
      <c r="Q42" s="35"/>
      <c r="R42" s="35"/>
      <c r="S42" s="35"/>
    </row>
    <row r="43" spans="1:19" ht="15.75" thickBot="1" x14ac:dyDescent="0.3">
      <c r="A43" s="100"/>
      <c r="B43" s="101"/>
      <c r="C43" s="102"/>
      <c r="D43" s="42">
        <v>3</v>
      </c>
      <c r="E43" s="40"/>
      <c r="F43" s="43" t="str">
        <f>IF($E43="","",IF(ISNA(VLOOKUP($E43,DD!$A$2:$C$150,2,0)),"NO SUCH DIVE",VLOOKUP($E43,DD!$A$2:$C$150,2,0)))</f>
        <v/>
      </c>
      <c r="G43" s="42" t="str">
        <f>IF($E43="","",IF(ISNA(VLOOKUP($E43,DD!$A$2:$C$150,3,0)),"",VLOOKUP($E43,DD!$A$2:$C$150,3,0)))</f>
        <v/>
      </c>
      <c r="H43" s="41"/>
      <c r="I43" s="41"/>
      <c r="J43" s="41"/>
      <c r="K43" s="41"/>
      <c r="L43" s="41"/>
      <c r="M43" s="40"/>
      <c r="N43" s="82">
        <f t="shared" si="0"/>
        <v>0</v>
      </c>
      <c r="O43" s="83">
        <f>IF(N43="",O42,N43+O42)</f>
        <v>0</v>
      </c>
      <c r="Q43" s="35">
        <f t="shared" ref="Q43" si="25">IF(O43&lt;&gt;"",O43+A41/10000,0)</f>
        <v>1.4E-3</v>
      </c>
      <c r="R43" s="35">
        <f t="shared" ref="R43:S43" si="26">B41</f>
        <v>0</v>
      </c>
      <c r="S43" s="35">
        <f t="shared" si="26"/>
        <v>0</v>
      </c>
    </row>
    <row r="44" spans="1:19" x14ac:dyDescent="0.25">
      <c r="A44" s="97">
        <v>15</v>
      </c>
      <c r="B44" s="98"/>
      <c r="C44" s="99"/>
      <c r="D44" s="10">
        <v>1</v>
      </c>
      <c r="E44" s="5"/>
      <c r="F44" t="str">
        <f>IF($E44="","",IF(ISNA(VLOOKUP($E44,DD!$A$2:$C$150,2,0)),"NO SUCH DIVE",VLOOKUP($E44,DD!$A$2:$C$150,2,0)))</f>
        <v/>
      </c>
      <c r="G44" s="10" t="str">
        <f>IF($E44="","",IF(ISNA(VLOOKUP($E44,DD!$A$2:$C$150,3,0)),"",VLOOKUP($E44,DD!$A$2:$C$150,3,0)))</f>
        <v/>
      </c>
      <c r="H44" s="8"/>
      <c r="I44" s="8"/>
      <c r="J44" s="8"/>
      <c r="K44" s="8"/>
      <c r="L44" s="8"/>
      <c r="M44" s="5"/>
      <c r="N44" s="78">
        <f t="shared" si="0"/>
        <v>0</v>
      </c>
      <c r="O44" s="78">
        <f>IF(N44="","",N44)</f>
        <v>0</v>
      </c>
      <c r="Q44" s="35"/>
      <c r="R44" s="35"/>
      <c r="S44" s="35"/>
    </row>
    <row r="45" spans="1:19" ht="15.75" thickBot="1" x14ac:dyDescent="0.3">
      <c r="A45" s="97"/>
      <c r="B45" s="98"/>
      <c r="C45" s="99"/>
      <c r="D45" s="10">
        <v>2</v>
      </c>
      <c r="E45" s="5"/>
      <c r="F45" t="str">
        <f>IF($E45="","",IF(ISNA(VLOOKUP($E45,DD!$A$2:$C$150,2,0)),"NO SUCH DIVE",VLOOKUP($E45,DD!$A$2:$C$150,2,0)))</f>
        <v/>
      </c>
      <c r="G45" s="10" t="str">
        <f>IF($E45="","",IF(ISNA(VLOOKUP($E45,DD!$A$2:$C$150,3,0)),"",VLOOKUP($E45,DD!$A$2:$C$150,3,0)))</f>
        <v/>
      </c>
      <c r="H45" s="8"/>
      <c r="I45" s="8"/>
      <c r="J45" s="8"/>
      <c r="K45" s="8"/>
      <c r="L45" s="8"/>
      <c r="M45" s="5"/>
      <c r="N45" s="78">
        <f t="shared" si="0"/>
        <v>0</v>
      </c>
      <c r="O45" s="78">
        <f>IF(N45="",O44,N45+O44)</f>
        <v>0</v>
      </c>
      <c r="Q45" s="35"/>
      <c r="R45" s="35"/>
      <c r="S45" s="35"/>
    </row>
    <row r="46" spans="1:19" ht="15.75" thickBot="1" x14ac:dyDescent="0.3">
      <c r="A46" s="97"/>
      <c r="B46" s="98"/>
      <c r="C46" s="99"/>
      <c r="D46" s="10">
        <v>3</v>
      </c>
      <c r="E46" s="5"/>
      <c r="F46" t="str">
        <f>IF($E46="","",IF(ISNA(VLOOKUP($E46,DD!$A$2:$C$150,2,0)),"NO SUCH DIVE",VLOOKUP($E46,DD!$A$2:$C$150,2,0)))</f>
        <v/>
      </c>
      <c r="G46" s="10" t="str">
        <f>IF($E46="","",IF(ISNA(VLOOKUP($E46,DD!$A$2:$C$150,3,0)),"",VLOOKUP($E46,DD!$A$2:$C$150,3,0)))</f>
        <v/>
      </c>
      <c r="H46" s="8"/>
      <c r="I46" s="8"/>
      <c r="J46" s="8"/>
      <c r="K46" s="8"/>
      <c r="L46" s="8"/>
      <c r="M46" s="5"/>
      <c r="N46" s="78">
        <f t="shared" si="0"/>
        <v>0</v>
      </c>
      <c r="O46" s="79">
        <f>IF(N46="",O45,N46+O45)</f>
        <v>0</v>
      </c>
      <c r="Q46" s="35">
        <f t="shared" ref="Q46" si="27">IF(O46&lt;&gt;"",O46+A44/10000,0)</f>
        <v>1.5E-3</v>
      </c>
      <c r="R46" s="35">
        <f t="shared" ref="R46:S46" si="28">B44</f>
        <v>0</v>
      </c>
      <c r="S46" s="35">
        <f t="shared" si="28"/>
        <v>0</v>
      </c>
    </row>
    <row r="47" spans="1:19" x14ac:dyDescent="0.25">
      <c r="A47" s="100">
        <v>16</v>
      </c>
      <c r="B47" s="101"/>
      <c r="C47" s="102"/>
      <c r="D47" s="42">
        <v>1</v>
      </c>
      <c r="E47" s="40"/>
      <c r="F47" s="43" t="str">
        <f>IF($E47="","",IF(ISNA(VLOOKUP($E47,DD!$A$2:$C$150,2,0)),"NO SUCH DIVE",VLOOKUP($E47,DD!$A$2:$C$150,2,0)))</f>
        <v/>
      </c>
      <c r="G47" s="42" t="str">
        <f>IF($E47="","",IF(ISNA(VLOOKUP($E47,DD!$A$2:$C$150,3,0)),"",VLOOKUP($E47,DD!$A$2:$C$150,3,0)))</f>
        <v/>
      </c>
      <c r="H47" s="41"/>
      <c r="I47" s="41"/>
      <c r="J47" s="41"/>
      <c r="K47" s="41"/>
      <c r="L47" s="41"/>
      <c r="M47" s="40"/>
      <c r="N47" s="82">
        <f t="shared" si="0"/>
        <v>0</v>
      </c>
      <c r="O47" s="82">
        <f>IF(N47="","",N47)</f>
        <v>0</v>
      </c>
      <c r="Q47" s="35"/>
      <c r="R47" s="35"/>
      <c r="S47" s="35"/>
    </row>
    <row r="48" spans="1:19" ht="15.75" thickBot="1" x14ac:dyDescent="0.3">
      <c r="A48" s="100"/>
      <c r="B48" s="101"/>
      <c r="C48" s="102"/>
      <c r="D48" s="42">
        <v>2</v>
      </c>
      <c r="E48" s="40"/>
      <c r="F48" s="43" t="str">
        <f>IF($E48="","",IF(ISNA(VLOOKUP($E48,DD!$A$2:$C$150,2,0)),"NO SUCH DIVE",VLOOKUP($E48,DD!$A$2:$C$150,2,0)))</f>
        <v/>
      </c>
      <c r="G48" s="42" t="str">
        <f>IF($E48="","",IF(ISNA(VLOOKUP($E48,DD!$A$2:$C$150,3,0)),"",VLOOKUP($E48,DD!$A$2:$C$150,3,0)))</f>
        <v/>
      </c>
      <c r="H48" s="41"/>
      <c r="I48" s="41"/>
      <c r="J48" s="41"/>
      <c r="K48" s="41"/>
      <c r="L48" s="41"/>
      <c r="M48" s="40"/>
      <c r="N48" s="82">
        <f t="shared" si="0"/>
        <v>0</v>
      </c>
      <c r="O48" s="82">
        <f>IF(N48="",O47,N48+O47)</f>
        <v>0</v>
      </c>
      <c r="Q48" s="35"/>
      <c r="R48" s="35"/>
      <c r="S48" s="35"/>
    </row>
    <row r="49" spans="1:19" ht="15.75" thickBot="1" x14ac:dyDescent="0.3">
      <c r="A49" s="100"/>
      <c r="B49" s="101"/>
      <c r="C49" s="102"/>
      <c r="D49" s="42">
        <v>3</v>
      </c>
      <c r="E49" s="40"/>
      <c r="F49" s="43" t="str">
        <f>IF($E49="","",IF(ISNA(VLOOKUP($E49,DD!$A$2:$C$150,2,0)),"NO SUCH DIVE",VLOOKUP($E49,DD!$A$2:$C$150,2,0)))</f>
        <v/>
      </c>
      <c r="G49" s="42" t="str">
        <f>IF($E49="","",IF(ISNA(VLOOKUP($E49,DD!$A$2:$C$150,3,0)),"",VLOOKUP($E49,DD!$A$2:$C$150,3,0)))</f>
        <v/>
      </c>
      <c r="H49" s="41"/>
      <c r="I49" s="41"/>
      <c r="J49" s="41"/>
      <c r="K49" s="41"/>
      <c r="L49" s="41"/>
      <c r="M49" s="40"/>
      <c r="N49" s="82">
        <f t="shared" si="0"/>
        <v>0</v>
      </c>
      <c r="O49" s="83">
        <f>IF(N49="",O48,N49+O48)</f>
        <v>0</v>
      </c>
      <c r="Q49" s="35">
        <f t="shared" ref="Q49" si="29">IF(O49&lt;&gt;"",O49+A47/10000,0)</f>
        <v>1.6000000000000001E-3</v>
      </c>
      <c r="R49" s="35">
        <f t="shared" ref="R49:S49" si="30">B47</f>
        <v>0</v>
      </c>
      <c r="S49" s="35">
        <f t="shared" si="30"/>
        <v>0</v>
      </c>
    </row>
    <row r="50" spans="1:19" x14ac:dyDescent="0.25">
      <c r="A50" s="97">
        <v>17</v>
      </c>
      <c r="B50" s="98"/>
      <c r="C50" s="99"/>
      <c r="D50" s="10">
        <v>1</v>
      </c>
      <c r="E50" s="5"/>
      <c r="F50" t="str">
        <f>IF($E50="","",IF(ISNA(VLOOKUP($E50,DD!$A$2:$C$150,2,0)),"NO SUCH DIVE",VLOOKUP($E50,DD!$A$2:$C$150,2,0)))</f>
        <v/>
      </c>
      <c r="G50" s="10" t="str">
        <f>IF($E50="","",IF(ISNA(VLOOKUP($E50,DD!$A$2:$C$150,3,0)),"",VLOOKUP($E50,DD!$A$2:$C$150,3,0)))</f>
        <v/>
      </c>
      <c r="H50" s="8"/>
      <c r="I50" s="8"/>
      <c r="J50" s="8"/>
      <c r="K50" s="8"/>
      <c r="L50" s="8"/>
      <c r="M50" s="5"/>
      <c r="N50" s="78">
        <f t="shared" si="0"/>
        <v>0</v>
      </c>
      <c r="O50" s="78">
        <f>IF(N50="","",N50)</f>
        <v>0</v>
      </c>
      <c r="Q50" s="35"/>
      <c r="R50" s="35"/>
      <c r="S50" s="35"/>
    </row>
    <row r="51" spans="1:19" ht="15.75" thickBot="1" x14ac:dyDescent="0.3">
      <c r="A51" s="97"/>
      <c r="B51" s="98"/>
      <c r="C51" s="99"/>
      <c r="D51" s="10">
        <v>2</v>
      </c>
      <c r="E51" s="5"/>
      <c r="F51" t="str">
        <f>IF($E51="","",IF(ISNA(VLOOKUP($E51,DD!$A$2:$C$150,2,0)),"NO SUCH DIVE",VLOOKUP($E51,DD!$A$2:$C$150,2,0)))</f>
        <v/>
      </c>
      <c r="G51" s="10" t="str">
        <f>IF($E51="","",IF(ISNA(VLOOKUP($E51,DD!$A$2:$C$150,3,0)),"",VLOOKUP($E51,DD!$A$2:$C$150,3,0)))</f>
        <v/>
      </c>
      <c r="H51" s="8"/>
      <c r="I51" s="8"/>
      <c r="J51" s="8"/>
      <c r="K51" s="8"/>
      <c r="L51" s="8"/>
      <c r="M51" s="5"/>
      <c r="N51" s="78">
        <f t="shared" si="0"/>
        <v>0</v>
      </c>
      <c r="O51" s="78">
        <f>IF(N51="",O50,N51+O50)</f>
        <v>0</v>
      </c>
      <c r="Q51" s="35"/>
      <c r="R51" s="35"/>
      <c r="S51" s="35"/>
    </row>
    <row r="52" spans="1:19" ht="15.75" thickBot="1" x14ac:dyDescent="0.3">
      <c r="A52" s="97"/>
      <c r="B52" s="98"/>
      <c r="C52" s="99"/>
      <c r="D52" s="10">
        <v>3</v>
      </c>
      <c r="E52" s="5"/>
      <c r="F52" t="str">
        <f>IF($E52="","",IF(ISNA(VLOOKUP($E52,DD!$A$2:$C$150,2,0)),"NO SUCH DIVE",VLOOKUP($E52,DD!$A$2:$C$150,2,0)))</f>
        <v/>
      </c>
      <c r="G52" s="10" t="str">
        <f>IF($E52="","",IF(ISNA(VLOOKUP($E52,DD!$A$2:$C$150,3,0)),"",VLOOKUP($E52,DD!$A$2:$C$150,3,0)))</f>
        <v/>
      </c>
      <c r="H52" s="8"/>
      <c r="I52" s="8"/>
      <c r="J52" s="8"/>
      <c r="K52" s="8"/>
      <c r="L52" s="8"/>
      <c r="M52" s="5"/>
      <c r="N52" s="78">
        <f t="shared" si="0"/>
        <v>0</v>
      </c>
      <c r="O52" s="79">
        <f>IF(N52="",O51,N52+O51)</f>
        <v>0</v>
      </c>
      <c r="Q52" s="35">
        <f t="shared" ref="Q52" si="31">IF(O52&lt;&gt;"",O52+A50/10000,0)</f>
        <v>1.6999999999999999E-3</v>
      </c>
      <c r="R52" s="35">
        <f t="shared" ref="R52:S52" si="32">B50</f>
        <v>0</v>
      </c>
      <c r="S52" s="35">
        <f t="shared" si="32"/>
        <v>0</v>
      </c>
    </row>
    <row r="53" spans="1:19" x14ac:dyDescent="0.25">
      <c r="A53" s="100">
        <v>18</v>
      </c>
      <c r="B53" s="101"/>
      <c r="C53" s="102"/>
      <c r="D53" s="42">
        <v>1</v>
      </c>
      <c r="E53" s="40"/>
      <c r="F53" s="43" t="str">
        <f>IF($E53="","",IF(ISNA(VLOOKUP($E53,DD!$A$2:$C$150,2,0)),"NO SUCH DIVE",VLOOKUP($E53,DD!$A$2:$C$150,2,0)))</f>
        <v/>
      </c>
      <c r="G53" s="42" t="str">
        <f>IF($E53="","",IF(ISNA(VLOOKUP($E53,DD!$A$2:$C$150,3,0)),"",VLOOKUP($E53,DD!$A$2:$C$150,3,0)))</f>
        <v/>
      </c>
      <c r="H53" s="41"/>
      <c r="I53" s="41"/>
      <c r="J53" s="41"/>
      <c r="K53" s="41"/>
      <c r="L53" s="41"/>
      <c r="M53" s="40"/>
      <c r="N53" s="82">
        <f t="shared" si="0"/>
        <v>0</v>
      </c>
      <c r="O53" s="82">
        <f>IF(N53="","",N53)</f>
        <v>0</v>
      </c>
      <c r="Q53" s="35"/>
      <c r="R53" s="35"/>
      <c r="S53" s="35"/>
    </row>
    <row r="54" spans="1:19" ht="15.75" thickBot="1" x14ac:dyDescent="0.3">
      <c r="A54" s="100"/>
      <c r="B54" s="101"/>
      <c r="C54" s="102"/>
      <c r="D54" s="42">
        <v>2</v>
      </c>
      <c r="E54" s="40"/>
      <c r="F54" s="43" t="str">
        <f>IF($E54="","",IF(ISNA(VLOOKUP($E54,DD!$A$2:$C$150,2,0)),"NO SUCH DIVE",VLOOKUP($E54,DD!$A$2:$C$150,2,0)))</f>
        <v/>
      </c>
      <c r="G54" s="42" t="str">
        <f>IF($E54="","",IF(ISNA(VLOOKUP($E54,DD!$A$2:$C$150,3,0)),"",VLOOKUP($E54,DD!$A$2:$C$150,3,0)))</f>
        <v/>
      </c>
      <c r="H54" s="41"/>
      <c r="I54" s="41"/>
      <c r="J54" s="41"/>
      <c r="K54" s="41"/>
      <c r="L54" s="41"/>
      <c r="M54" s="40"/>
      <c r="N54" s="82">
        <f t="shared" si="0"/>
        <v>0</v>
      </c>
      <c r="O54" s="82">
        <f>IF(N54="",O53,N54+O53)</f>
        <v>0</v>
      </c>
      <c r="Q54" s="35"/>
      <c r="R54" s="35"/>
      <c r="S54" s="35"/>
    </row>
    <row r="55" spans="1:19" ht="15.75" thickBot="1" x14ac:dyDescent="0.3">
      <c r="A55" s="100"/>
      <c r="B55" s="101"/>
      <c r="C55" s="102"/>
      <c r="D55" s="42">
        <v>3</v>
      </c>
      <c r="E55" s="40"/>
      <c r="F55" s="43" t="str">
        <f>IF($E55="","",IF(ISNA(VLOOKUP($E55,DD!$A$2:$C$150,2,0)),"NO SUCH DIVE",VLOOKUP($E55,DD!$A$2:$C$150,2,0)))</f>
        <v/>
      </c>
      <c r="G55" s="42" t="str">
        <f>IF($E55="","",IF(ISNA(VLOOKUP($E55,DD!$A$2:$C$150,3,0)),"",VLOOKUP($E55,DD!$A$2:$C$150,3,0)))</f>
        <v/>
      </c>
      <c r="H55" s="41"/>
      <c r="I55" s="41"/>
      <c r="J55" s="41"/>
      <c r="K55" s="41"/>
      <c r="L55" s="41"/>
      <c r="M55" s="40"/>
      <c r="N55" s="82">
        <f t="shared" si="0"/>
        <v>0</v>
      </c>
      <c r="O55" s="83">
        <f>IF(N55="",O54,N55+O54)</f>
        <v>0</v>
      </c>
      <c r="Q55" s="35">
        <f t="shared" ref="Q55" si="33">IF(O55&lt;&gt;"",O55+A53/10000,0)</f>
        <v>1.8E-3</v>
      </c>
      <c r="R55" s="35">
        <f t="shared" ref="R55:S55" si="34">B53</f>
        <v>0</v>
      </c>
      <c r="S55" s="35">
        <f t="shared" si="34"/>
        <v>0</v>
      </c>
    </row>
    <row r="56" spans="1:19" x14ac:dyDescent="0.25">
      <c r="A56" s="97">
        <v>19</v>
      </c>
      <c r="B56" s="98"/>
      <c r="C56" s="99"/>
      <c r="D56" s="10">
        <v>1</v>
      </c>
      <c r="E56" s="5"/>
      <c r="F56" t="str">
        <f>IF($E56="","",IF(ISNA(VLOOKUP($E56,DD!$A$2:$C$150,2,0)),"NO SUCH DIVE",VLOOKUP($E56,DD!$A$2:$C$150,2,0)))</f>
        <v/>
      </c>
      <c r="G56" s="10" t="str">
        <f>IF($E56="","",IF(ISNA(VLOOKUP($E56,DD!$A$2:$C$150,3,0)),"",VLOOKUP($E56,DD!$A$2:$C$150,3,0)))</f>
        <v/>
      </c>
      <c r="H56" s="8"/>
      <c r="I56" s="8"/>
      <c r="J56" s="8"/>
      <c r="K56" s="8"/>
      <c r="L56" s="8"/>
      <c r="M56" s="5"/>
      <c r="N56" s="78">
        <f t="shared" si="0"/>
        <v>0</v>
      </c>
      <c r="O56" s="78">
        <f>IF(N56="","",N56)</f>
        <v>0</v>
      </c>
      <c r="Q56" s="35"/>
      <c r="R56" s="35"/>
      <c r="S56" s="35"/>
    </row>
    <row r="57" spans="1:19" ht="15.75" thickBot="1" x14ac:dyDescent="0.3">
      <c r="A57" s="97"/>
      <c r="B57" s="98"/>
      <c r="C57" s="99"/>
      <c r="D57" s="10">
        <v>2</v>
      </c>
      <c r="E57" s="5"/>
      <c r="F57" t="str">
        <f>IF($E57="","",IF(ISNA(VLOOKUP($E57,DD!$A$2:$C$150,2,0)),"NO SUCH DIVE",VLOOKUP($E57,DD!$A$2:$C$150,2,0)))</f>
        <v/>
      </c>
      <c r="G57" s="10" t="str">
        <f>IF($E57="","",IF(ISNA(VLOOKUP($E57,DD!$A$2:$C$150,3,0)),"",VLOOKUP($E57,DD!$A$2:$C$150,3,0)))</f>
        <v/>
      </c>
      <c r="H57" s="8"/>
      <c r="I57" s="8"/>
      <c r="J57" s="8"/>
      <c r="K57" s="8"/>
      <c r="L57" s="8"/>
      <c r="M57" s="5"/>
      <c r="N57" s="78">
        <f t="shared" si="0"/>
        <v>0</v>
      </c>
      <c r="O57" s="78">
        <f>IF(N57="",O56,N57+O56)</f>
        <v>0</v>
      </c>
      <c r="Q57" s="35"/>
      <c r="R57" s="35"/>
      <c r="S57" s="35"/>
    </row>
    <row r="58" spans="1:19" ht="15.75" thickBot="1" x14ac:dyDescent="0.3">
      <c r="A58" s="97"/>
      <c r="B58" s="98"/>
      <c r="C58" s="99"/>
      <c r="D58" s="10">
        <v>3</v>
      </c>
      <c r="E58" s="5"/>
      <c r="F58" t="str">
        <f>IF($E58="","",IF(ISNA(VLOOKUP($E58,DD!$A$2:$C$150,2,0)),"NO SUCH DIVE",VLOOKUP($E58,DD!$A$2:$C$150,2,0)))</f>
        <v/>
      </c>
      <c r="G58" s="10" t="str">
        <f>IF($E58="","",IF(ISNA(VLOOKUP($E58,DD!$A$2:$C$150,3,0)),"",VLOOKUP($E58,DD!$A$2:$C$150,3,0)))</f>
        <v/>
      </c>
      <c r="H58" s="8"/>
      <c r="I58" s="8"/>
      <c r="J58" s="8"/>
      <c r="K58" s="8"/>
      <c r="L58" s="8"/>
      <c r="M58" s="5"/>
      <c r="N58" s="78">
        <f t="shared" si="0"/>
        <v>0</v>
      </c>
      <c r="O58" s="79">
        <f>IF(N58="",O57,N58+O57)</f>
        <v>0</v>
      </c>
      <c r="Q58" s="35">
        <f t="shared" ref="Q58" si="35">IF(O58&lt;&gt;"",O58+A56/10000,0)</f>
        <v>1.9E-3</v>
      </c>
      <c r="R58" s="35">
        <f t="shared" ref="R58:S58" si="36">B56</f>
        <v>0</v>
      </c>
      <c r="S58" s="35">
        <f t="shared" si="36"/>
        <v>0</v>
      </c>
    </row>
    <row r="59" spans="1:19" x14ac:dyDescent="0.25">
      <c r="A59" s="100">
        <v>20</v>
      </c>
      <c r="B59" s="101"/>
      <c r="C59" s="102"/>
      <c r="D59" s="42">
        <v>1</v>
      </c>
      <c r="E59" s="40"/>
      <c r="F59" s="43" t="str">
        <f>IF($E59="","",IF(ISNA(VLOOKUP($E59,DD!$A$2:$C$150,2,0)),"NO SUCH DIVE",VLOOKUP($E59,DD!$A$2:$C$150,2,0)))</f>
        <v/>
      </c>
      <c r="G59" s="42" t="str">
        <f>IF($E59="","",IF(ISNA(VLOOKUP($E59,DD!$A$2:$C$150,3,0)),"",VLOOKUP($E59,DD!$A$2:$C$150,3,0)))</f>
        <v/>
      </c>
      <c r="H59" s="41"/>
      <c r="I59" s="41"/>
      <c r="J59" s="41"/>
      <c r="K59" s="41"/>
      <c r="L59" s="41"/>
      <c r="M59" s="40"/>
      <c r="N59" s="82">
        <f t="shared" si="0"/>
        <v>0</v>
      </c>
      <c r="O59" s="82">
        <f>IF(N59="","",N59)</f>
        <v>0</v>
      </c>
      <c r="Q59" s="35"/>
      <c r="R59" s="35"/>
      <c r="S59" s="35"/>
    </row>
    <row r="60" spans="1:19" ht="15.75" thickBot="1" x14ac:dyDescent="0.3">
      <c r="A60" s="100"/>
      <c r="B60" s="101"/>
      <c r="C60" s="102"/>
      <c r="D60" s="42">
        <v>2</v>
      </c>
      <c r="E60" s="40"/>
      <c r="F60" s="43" t="str">
        <f>IF($E60="","",IF(ISNA(VLOOKUP($E60,DD!$A$2:$C$150,2,0)),"NO SUCH DIVE",VLOOKUP($E60,DD!$A$2:$C$150,2,0)))</f>
        <v/>
      </c>
      <c r="G60" s="42" t="str">
        <f>IF($E60="","",IF(ISNA(VLOOKUP($E60,DD!$A$2:$C$150,3,0)),"",VLOOKUP($E60,DD!$A$2:$C$150,3,0)))</f>
        <v/>
      </c>
      <c r="H60" s="41"/>
      <c r="I60" s="41"/>
      <c r="J60" s="41"/>
      <c r="K60" s="41"/>
      <c r="L60" s="41"/>
      <c r="M60" s="40"/>
      <c r="N60" s="82">
        <f t="shared" si="0"/>
        <v>0</v>
      </c>
      <c r="O60" s="82">
        <f>IF(N60="",O59,N60+O59)</f>
        <v>0</v>
      </c>
      <c r="Q60" s="35"/>
      <c r="R60" s="35"/>
      <c r="S60" s="35"/>
    </row>
    <row r="61" spans="1:19" ht="15.75" thickBot="1" x14ac:dyDescent="0.3">
      <c r="A61" s="100"/>
      <c r="B61" s="101"/>
      <c r="C61" s="102"/>
      <c r="D61" s="42">
        <v>3</v>
      </c>
      <c r="E61" s="40"/>
      <c r="F61" s="43" t="str">
        <f>IF($E61="","",IF(ISNA(VLOOKUP($E61,DD!$A$2:$C$150,2,0)),"NO SUCH DIVE",VLOOKUP($E61,DD!$A$2:$C$150,2,0)))</f>
        <v/>
      </c>
      <c r="G61" s="42" t="str">
        <f>IF($E61="","",IF(ISNA(VLOOKUP($E61,DD!$A$2:$C$150,3,0)),"",VLOOKUP($E61,DD!$A$2:$C$150,3,0)))</f>
        <v/>
      </c>
      <c r="H61" s="41"/>
      <c r="I61" s="41"/>
      <c r="J61" s="41"/>
      <c r="K61" s="41"/>
      <c r="L61" s="41"/>
      <c r="M61" s="40"/>
      <c r="N61" s="82">
        <f t="shared" si="0"/>
        <v>0</v>
      </c>
      <c r="O61" s="83">
        <f>IF(N61="",O60,N61+O60)</f>
        <v>0</v>
      </c>
      <c r="Q61" s="35">
        <f t="shared" ref="Q61" si="37">IF(O61&lt;&gt;"",O61+A59/10000,0)</f>
        <v>2E-3</v>
      </c>
      <c r="R61" s="35">
        <f t="shared" ref="R61:S61" si="38">B59</f>
        <v>0</v>
      </c>
      <c r="S61" s="35">
        <f t="shared" si="38"/>
        <v>0</v>
      </c>
    </row>
    <row r="62" spans="1:19" x14ac:dyDescent="0.25">
      <c r="A62" s="97">
        <v>21</v>
      </c>
      <c r="B62" s="98"/>
      <c r="C62" s="99"/>
      <c r="D62" s="10">
        <v>1</v>
      </c>
      <c r="E62" s="5"/>
      <c r="F62" t="str">
        <f>IF($E62="","",IF(ISNA(VLOOKUP($E62,DD!$A$2:$C$150,2,0)),"NO SUCH DIVE",VLOOKUP($E62,DD!$A$2:$C$150,2,0)))</f>
        <v/>
      </c>
      <c r="G62" s="10" t="str">
        <f>IF($E62="","",IF(ISNA(VLOOKUP($E62,DD!$A$2:$C$150,3,0)),"",VLOOKUP($E62,DD!$A$2:$C$150,3,0)))</f>
        <v/>
      </c>
      <c r="H62" s="8"/>
      <c r="I62" s="8"/>
      <c r="J62" s="8"/>
      <c r="K62" s="8"/>
      <c r="L62" s="8"/>
      <c r="M62" s="5"/>
      <c r="N62" s="78">
        <f t="shared" si="0"/>
        <v>0</v>
      </c>
      <c r="O62" s="78">
        <f>IF(N62="","",N62)</f>
        <v>0</v>
      </c>
      <c r="Q62" s="35"/>
      <c r="R62" s="35"/>
      <c r="S62" s="35"/>
    </row>
    <row r="63" spans="1:19" ht="15.75" thickBot="1" x14ac:dyDescent="0.3">
      <c r="A63" s="97"/>
      <c r="B63" s="98"/>
      <c r="C63" s="99"/>
      <c r="D63" s="10">
        <v>2</v>
      </c>
      <c r="E63" s="5"/>
      <c r="F63" t="str">
        <f>IF($E63="","",IF(ISNA(VLOOKUP($E63,DD!$A$2:$C$150,2,0)),"NO SUCH DIVE",VLOOKUP($E63,DD!$A$2:$C$150,2,0)))</f>
        <v/>
      </c>
      <c r="G63" s="10" t="str">
        <f>IF($E63="","",IF(ISNA(VLOOKUP($E63,DD!$A$2:$C$150,3,0)),"",VLOOKUP($E63,DD!$A$2:$C$150,3,0)))</f>
        <v/>
      </c>
      <c r="H63" s="8"/>
      <c r="I63" s="8"/>
      <c r="J63" s="8"/>
      <c r="K63" s="8"/>
      <c r="L63" s="8"/>
      <c r="M63" s="5"/>
      <c r="N63" s="78">
        <f t="shared" si="0"/>
        <v>0</v>
      </c>
      <c r="O63" s="78">
        <f>IF(N63="",O62,N63+O62)</f>
        <v>0</v>
      </c>
      <c r="Q63" s="35"/>
      <c r="R63" s="35"/>
      <c r="S63" s="35"/>
    </row>
    <row r="64" spans="1:19" ht="15.75" thickBot="1" x14ac:dyDescent="0.3">
      <c r="A64" s="97"/>
      <c r="B64" s="98"/>
      <c r="C64" s="99"/>
      <c r="D64" s="10">
        <v>3</v>
      </c>
      <c r="E64" s="5"/>
      <c r="F64" t="str">
        <f>IF($E64="","",IF(ISNA(VLOOKUP($E64,DD!$A$2:$C$150,2,0)),"NO SUCH DIVE",VLOOKUP($E64,DD!$A$2:$C$150,2,0)))</f>
        <v/>
      </c>
      <c r="G64" s="10" t="str">
        <f>IF($E64="","",IF(ISNA(VLOOKUP($E64,DD!$A$2:$C$150,3,0)),"",VLOOKUP($E64,DD!$A$2:$C$150,3,0)))</f>
        <v/>
      </c>
      <c r="H64" s="8"/>
      <c r="I64" s="8"/>
      <c r="J64" s="8"/>
      <c r="K64" s="8"/>
      <c r="L64" s="8"/>
      <c r="M64" s="5"/>
      <c r="N64" s="78">
        <f t="shared" si="0"/>
        <v>0</v>
      </c>
      <c r="O64" s="79">
        <f>IF(N64="",O63,N64+O63)</f>
        <v>0</v>
      </c>
      <c r="Q64" s="35">
        <f t="shared" ref="Q64" si="39">IF(O64&lt;&gt;"",O64+A62/10000,0)</f>
        <v>2.0999999999999999E-3</v>
      </c>
      <c r="R64" s="35">
        <f t="shared" ref="R64:S64" si="40">B62</f>
        <v>0</v>
      </c>
      <c r="S64" s="35">
        <f t="shared" si="40"/>
        <v>0</v>
      </c>
    </row>
    <row r="65" spans="1:19" x14ac:dyDescent="0.25">
      <c r="A65" s="100">
        <v>22</v>
      </c>
      <c r="B65" s="101"/>
      <c r="C65" s="102"/>
      <c r="D65" s="42">
        <v>1</v>
      </c>
      <c r="E65" s="40"/>
      <c r="F65" s="43" t="str">
        <f>IF($E65="","",IF(ISNA(VLOOKUP($E65,DD!$A$2:$C$150,2,0)),"NO SUCH DIVE",VLOOKUP($E65,DD!$A$2:$C$150,2,0)))</f>
        <v/>
      </c>
      <c r="G65" s="42" t="str">
        <f>IF($E65="","",IF(ISNA(VLOOKUP($E65,DD!$A$2:$C$150,3,0)),"",VLOOKUP($E65,DD!$A$2:$C$150,3,0)))</f>
        <v/>
      </c>
      <c r="H65" s="41"/>
      <c r="I65" s="41"/>
      <c r="J65" s="41"/>
      <c r="K65" s="41"/>
      <c r="L65" s="41"/>
      <c r="M65" s="40"/>
      <c r="N65" s="82">
        <f t="shared" si="0"/>
        <v>0</v>
      </c>
      <c r="O65" s="82">
        <f>IF(N65="","",N65)</f>
        <v>0</v>
      </c>
      <c r="Q65" s="35"/>
      <c r="R65" s="35"/>
      <c r="S65" s="35"/>
    </row>
    <row r="66" spans="1:19" ht="15.75" thickBot="1" x14ac:dyDescent="0.3">
      <c r="A66" s="100"/>
      <c r="B66" s="101"/>
      <c r="C66" s="102"/>
      <c r="D66" s="42">
        <v>2</v>
      </c>
      <c r="E66" s="40"/>
      <c r="F66" s="43" t="str">
        <f>IF($E66="","",IF(ISNA(VLOOKUP($E66,DD!$A$2:$C$150,2,0)),"NO SUCH DIVE",VLOOKUP($E66,DD!$A$2:$C$150,2,0)))</f>
        <v/>
      </c>
      <c r="G66" s="42" t="str">
        <f>IF($E66="","",IF(ISNA(VLOOKUP($E66,DD!$A$2:$C$150,3,0)),"",VLOOKUP($E66,DD!$A$2:$C$150,3,0)))</f>
        <v/>
      </c>
      <c r="H66" s="41"/>
      <c r="I66" s="41"/>
      <c r="J66" s="41"/>
      <c r="K66" s="41"/>
      <c r="L66" s="41"/>
      <c r="M66" s="40"/>
      <c r="N66" s="82">
        <f t="shared" si="0"/>
        <v>0</v>
      </c>
      <c r="O66" s="82">
        <f>IF(N66="",O65,N66+O65)</f>
        <v>0</v>
      </c>
      <c r="Q66" s="35"/>
      <c r="R66" s="35"/>
      <c r="S66" s="35"/>
    </row>
    <row r="67" spans="1:19" ht="15.75" thickBot="1" x14ac:dyDescent="0.3">
      <c r="A67" s="100"/>
      <c r="B67" s="101"/>
      <c r="C67" s="102"/>
      <c r="D67" s="42">
        <v>3</v>
      </c>
      <c r="E67" s="40"/>
      <c r="F67" s="43" t="str">
        <f>IF($E67="","",IF(ISNA(VLOOKUP($E67,DD!$A$2:$C$150,2,0)),"NO SUCH DIVE",VLOOKUP($E67,DD!$A$2:$C$150,2,0)))</f>
        <v/>
      </c>
      <c r="G67" s="42" t="str">
        <f>IF($E67="","",IF(ISNA(VLOOKUP($E67,DD!$A$2:$C$150,3,0)),"",VLOOKUP($E67,DD!$A$2:$C$150,3,0)))</f>
        <v/>
      </c>
      <c r="H67" s="41"/>
      <c r="I67" s="41"/>
      <c r="J67" s="41"/>
      <c r="K67" s="41"/>
      <c r="L67" s="41"/>
      <c r="M67" s="40"/>
      <c r="N67" s="82">
        <f t="shared" ref="N67:N121" si="41">IF(G67="",0,IF(COUNT(H67:L67)=3,IF(M67&lt;&gt;"",(SUM(H67:J67)-6)*G67,SUM(H67:J67)*G67),IF(M67&lt;&gt;"",(SUM(H67:L67)-MAX(H67:L67)-MIN(H67:L67)-6)*G67,(SUM(H67:L67)-MAX(H67:L67)-MIN(H67:L67))*G67)))</f>
        <v>0</v>
      </c>
      <c r="O67" s="83">
        <f>IF(N67="",O66,N67+O66)</f>
        <v>0</v>
      </c>
      <c r="Q67" s="35">
        <f t="shared" ref="Q67" si="42">IF(O67&lt;&gt;"",O67+A65/10000,0)</f>
        <v>2.2000000000000001E-3</v>
      </c>
      <c r="R67" s="35">
        <f t="shared" ref="R67:S67" si="43">B65</f>
        <v>0</v>
      </c>
      <c r="S67" s="35">
        <f t="shared" si="43"/>
        <v>0</v>
      </c>
    </row>
    <row r="68" spans="1:19" x14ac:dyDescent="0.25">
      <c r="A68" s="97">
        <v>23</v>
      </c>
      <c r="B68" s="98"/>
      <c r="C68" s="99"/>
      <c r="D68" s="10">
        <v>1</v>
      </c>
      <c r="E68" s="5"/>
      <c r="F68" t="str">
        <f>IF($E68="","",IF(ISNA(VLOOKUP($E68,DD!$A$2:$C$150,2,0)),"NO SUCH DIVE",VLOOKUP($E68,DD!$A$2:$C$150,2,0)))</f>
        <v/>
      </c>
      <c r="G68" s="10" t="str">
        <f>IF($E68="","",IF(ISNA(VLOOKUP($E68,DD!$A$2:$C$150,3,0)),"",VLOOKUP($E68,DD!$A$2:$C$150,3,0)))</f>
        <v/>
      </c>
      <c r="H68" s="8"/>
      <c r="I68" s="8"/>
      <c r="J68" s="8"/>
      <c r="K68" s="8"/>
      <c r="L68" s="8"/>
      <c r="M68" s="5"/>
      <c r="N68" s="78">
        <f t="shared" si="41"/>
        <v>0</v>
      </c>
      <c r="O68" s="78">
        <f>IF(N68="","",N68)</f>
        <v>0</v>
      </c>
      <c r="Q68" s="35"/>
      <c r="R68" s="35"/>
      <c r="S68" s="35"/>
    </row>
    <row r="69" spans="1:19" ht="15.75" thickBot="1" x14ac:dyDescent="0.3">
      <c r="A69" s="97"/>
      <c r="B69" s="98"/>
      <c r="C69" s="99"/>
      <c r="D69" s="10">
        <v>2</v>
      </c>
      <c r="E69" s="5"/>
      <c r="F69" t="str">
        <f>IF($E69="","",IF(ISNA(VLOOKUP($E69,DD!$A$2:$C$150,2,0)),"NO SUCH DIVE",VLOOKUP($E69,DD!$A$2:$C$150,2,0)))</f>
        <v/>
      </c>
      <c r="G69" s="10" t="str">
        <f>IF($E69="","",IF(ISNA(VLOOKUP($E69,DD!$A$2:$C$150,3,0)),"",VLOOKUP($E69,DD!$A$2:$C$150,3,0)))</f>
        <v/>
      </c>
      <c r="H69" s="8"/>
      <c r="I69" s="8"/>
      <c r="J69" s="8"/>
      <c r="K69" s="8"/>
      <c r="L69" s="8"/>
      <c r="M69" s="5"/>
      <c r="N69" s="78">
        <f t="shared" si="41"/>
        <v>0</v>
      </c>
      <c r="O69" s="78">
        <f>IF(N69="",O68,N69+O68)</f>
        <v>0</v>
      </c>
      <c r="Q69" s="35"/>
      <c r="R69" s="35"/>
      <c r="S69" s="35"/>
    </row>
    <row r="70" spans="1:19" ht="15.75" thickBot="1" x14ac:dyDescent="0.3">
      <c r="A70" s="97"/>
      <c r="B70" s="98"/>
      <c r="C70" s="99"/>
      <c r="D70" s="10">
        <v>3</v>
      </c>
      <c r="E70" s="5"/>
      <c r="F70" t="str">
        <f>IF($E70="","",IF(ISNA(VLOOKUP($E70,DD!$A$2:$C$150,2,0)),"NO SUCH DIVE",VLOOKUP($E70,DD!$A$2:$C$150,2,0)))</f>
        <v/>
      </c>
      <c r="G70" s="10" t="str">
        <f>IF($E70="","",IF(ISNA(VLOOKUP($E70,DD!$A$2:$C$150,3,0)),"",VLOOKUP($E70,DD!$A$2:$C$150,3,0)))</f>
        <v/>
      </c>
      <c r="H70" s="8"/>
      <c r="I70" s="8"/>
      <c r="J70" s="8"/>
      <c r="K70" s="8"/>
      <c r="L70" s="8"/>
      <c r="M70" s="5"/>
      <c r="N70" s="78">
        <f t="shared" si="41"/>
        <v>0</v>
      </c>
      <c r="O70" s="79">
        <f>IF(N70="",O69,N70+O69)</f>
        <v>0</v>
      </c>
      <c r="Q70" s="35">
        <f t="shared" ref="Q70" si="44">IF(O70&lt;&gt;"",O70+A68/10000,0)</f>
        <v>2.3E-3</v>
      </c>
      <c r="R70" s="35">
        <f t="shared" ref="R70:S70" si="45">B68</f>
        <v>0</v>
      </c>
      <c r="S70" s="35">
        <f t="shared" si="45"/>
        <v>0</v>
      </c>
    </row>
    <row r="71" spans="1:19" x14ac:dyDescent="0.25">
      <c r="A71" s="100">
        <v>24</v>
      </c>
      <c r="B71" s="101"/>
      <c r="C71" s="102"/>
      <c r="D71" s="42">
        <v>1</v>
      </c>
      <c r="E71" s="40"/>
      <c r="F71" s="43" t="str">
        <f>IF($E71="","",IF(ISNA(VLOOKUP($E71,DD!$A$2:$C$150,2,0)),"NO SUCH DIVE",VLOOKUP($E71,DD!$A$2:$C$150,2,0)))</f>
        <v/>
      </c>
      <c r="G71" s="42" t="str">
        <f>IF($E71="","",IF(ISNA(VLOOKUP($E71,DD!$A$2:$C$150,3,0)),"",VLOOKUP($E71,DD!$A$2:$C$150,3,0)))</f>
        <v/>
      </c>
      <c r="H71" s="41"/>
      <c r="I71" s="41"/>
      <c r="J71" s="41"/>
      <c r="K71" s="41"/>
      <c r="L71" s="41"/>
      <c r="M71" s="40"/>
      <c r="N71" s="82">
        <f t="shared" si="41"/>
        <v>0</v>
      </c>
      <c r="O71" s="82">
        <f>IF(N71="","",N71)</f>
        <v>0</v>
      </c>
      <c r="Q71" s="35"/>
      <c r="R71" s="35"/>
      <c r="S71" s="35"/>
    </row>
    <row r="72" spans="1:19" ht="15.75" thickBot="1" x14ac:dyDescent="0.3">
      <c r="A72" s="100"/>
      <c r="B72" s="101"/>
      <c r="C72" s="102"/>
      <c r="D72" s="42">
        <v>2</v>
      </c>
      <c r="E72" s="40"/>
      <c r="F72" s="43" t="str">
        <f>IF($E72="","",IF(ISNA(VLOOKUP($E72,DD!$A$2:$C$150,2,0)),"NO SUCH DIVE",VLOOKUP($E72,DD!$A$2:$C$150,2,0)))</f>
        <v/>
      </c>
      <c r="G72" s="42" t="str">
        <f>IF($E72="","",IF(ISNA(VLOOKUP($E72,DD!$A$2:$C$150,3,0)),"",VLOOKUP($E72,DD!$A$2:$C$150,3,0)))</f>
        <v/>
      </c>
      <c r="H72" s="41"/>
      <c r="I72" s="41"/>
      <c r="J72" s="41"/>
      <c r="K72" s="41"/>
      <c r="L72" s="41"/>
      <c r="M72" s="40"/>
      <c r="N72" s="82">
        <f t="shared" si="41"/>
        <v>0</v>
      </c>
      <c r="O72" s="82">
        <f>IF(N72="",O71,N72+O71)</f>
        <v>0</v>
      </c>
      <c r="Q72" s="35"/>
      <c r="R72" s="35"/>
      <c r="S72" s="35"/>
    </row>
    <row r="73" spans="1:19" ht="15.75" thickBot="1" x14ac:dyDescent="0.3">
      <c r="A73" s="100"/>
      <c r="B73" s="101"/>
      <c r="C73" s="102"/>
      <c r="D73" s="42">
        <v>3</v>
      </c>
      <c r="E73" s="40"/>
      <c r="F73" s="43" t="str">
        <f>IF($E73="","",IF(ISNA(VLOOKUP($E73,DD!$A$2:$C$150,2,0)),"NO SUCH DIVE",VLOOKUP($E73,DD!$A$2:$C$150,2,0)))</f>
        <v/>
      </c>
      <c r="G73" s="42" t="str">
        <f>IF($E73="","",IF(ISNA(VLOOKUP($E73,DD!$A$2:$C$150,3,0)),"",VLOOKUP($E73,DD!$A$2:$C$150,3,0)))</f>
        <v/>
      </c>
      <c r="H73" s="41"/>
      <c r="I73" s="41"/>
      <c r="J73" s="41"/>
      <c r="K73" s="41"/>
      <c r="L73" s="41"/>
      <c r="M73" s="40"/>
      <c r="N73" s="82">
        <f t="shared" si="41"/>
        <v>0</v>
      </c>
      <c r="O73" s="83">
        <f>IF(N73="",O72,N73+O72)</f>
        <v>0</v>
      </c>
      <c r="Q73" s="35">
        <f t="shared" ref="Q73" si="46">IF(O73&lt;&gt;"",O73+A71/10000,0)</f>
        <v>2.3999999999999998E-3</v>
      </c>
      <c r="R73" s="35">
        <f t="shared" ref="R73:S73" si="47">B71</f>
        <v>0</v>
      </c>
      <c r="S73" s="35">
        <f t="shared" si="47"/>
        <v>0</v>
      </c>
    </row>
    <row r="74" spans="1:19" x14ac:dyDescent="0.25">
      <c r="A74" s="97">
        <v>25</v>
      </c>
      <c r="B74" s="98"/>
      <c r="C74" s="99"/>
      <c r="D74" s="10">
        <v>1</v>
      </c>
      <c r="E74" s="5"/>
      <c r="F74" t="str">
        <f>IF($E74="","",IF(ISNA(VLOOKUP($E74,DD!$A$2:$C$150,2,0)),"NO SUCH DIVE",VLOOKUP($E74,DD!$A$2:$C$150,2,0)))</f>
        <v/>
      </c>
      <c r="G74" s="10" t="str">
        <f>IF($E74="","",IF(ISNA(VLOOKUP($E74,DD!$A$2:$C$150,3,0)),"",VLOOKUP($E74,DD!$A$2:$C$150,3,0)))</f>
        <v/>
      </c>
      <c r="H74" s="8"/>
      <c r="I74" s="8"/>
      <c r="J74" s="8"/>
      <c r="K74" s="8"/>
      <c r="L74" s="8"/>
      <c r="M74" s="5"/>
      <c r="N74" s="78">
        <f t="shared" si="41"/>
        <v>0</v>
      </c>
      <c r="O74" s="78">
        <f>IF(N74="","",N74)</f>
        <v>0</v>
      </c>
      <c r="Q74" s="35"/>
      <c r="R74" s="35"/>
      <c r="S74" s="35"/>
    </row>
    <row r="75" spans="1:19" ht="14.45" customHeight="1" thickBot="1" x14ac:dyDescent="0.3">
      <c r="A75" s="97"/>
      <c r="B75" s="98"/>
      <c r="C75" s="99"/>
      <c r="D75" s="10">
        <v>2</v>
      </c>
      <c r="E75" s="5"/>
      <c r="F75" t="str">
        <f>IF($E75="","",IF(ISNA(VLOOKUP($E75,DD!$A$2:$C$150,2,0)),"NO SUCH DIVE",VLOOKUP($E75,DD!$A$2:$C$150,2,0)))</f>
        <v/>
      </c>
      <c r="G75" s="10" t="str">
        <f>IF($E75="","",IF(ISNA(VLOOKUP($E75,DD!$A$2:$C$150,3,0)),"",VLOOKUP($E75,DD!$A$2:$C$150,3,0)))</f>
        <v/>
      </c>
      <c r="H75" s="8"/>
      <c r="I75" s="8"/>
      <c r="J75" s="8"/>
      <c r="K75" s="8"/>
      <c r="L75" s="8"/>
      <c r="M75" s="5"/>
      <c r="N75" s="78">
        <f t="shared" si="41"/>
        <v>0</v>
      </c>
      <c r="O75" s="78">
        <f>IF(N75="",O74,N75+O74)</f>
        <v>0</v>
      </c>
      <c r="Q75" s="35"/>
      <c r="R75" s="35"/>
      <c r="S75" s="35"/>
    </row>
    <row r="76" spans="1:19" ht="15.75" thickBot="1" x14ac:dyDescent="0.3">
      <c r="A76" s="97"/>
      <c r="B76" s="98"/>
      <c r="C76" s="99"/>
      <c r="D76" s="10">
        <v>3</v>
      </c>
      <c r="E76" s="5"/>
      <c r="F76" t="str">
        <f>IF($E76="","",IF(ISNA(VLOOKUP($E76,DD!$A$2:$C$150,2,0)),"NO SUCH DIVE",VLOOKUP($E76,DD!$A$2:$C$150,2,0)))</f>
        <v/>
      </c>
      <c r="G76" s="10" t="str">
        <f>IF($E76="","",IF(ISNA(VLOOKUP($E76,DD!$A$2:$C$150,3,0)),"",VLOOKUP($E76,DD!$A$2:$C$150,3,0)))</f>
        <v/>
      </c>
      <c r="H76" s="8"/>
      <c r="I76" s="8"/>
      <c r="J76" s="8"/>
      <c r="K76" s="8"/>
      <c r="L76" s="8"/>
      <c r="M76" s="5"/>
      <c r="N76" s="78">
        <f t="shared" si="41"/>
        <v>0</v>
      </c>
      <c r="O76" s="79">
        <f>IF(N76="",O75,N76+O75)</f>
        <v>0</v>
      </c>
      <c r="Q76" s="35">
        <f t="shared" ref="Q76" si="48">IF(O76&lt;&gt;"",O76+A74/10000,0)</f>
        <v>2.5000000000000001E-3</v>
      </c>
      <c r="R76" s="35">
        <f t="shared" ref="R76:S76" si="49">B74</f>
        <v>0</v>
      </c>
      <c r="S76" s="35">
        <f t="shared" si="49"/>
        <v>0</v>
      </c>
    </row>
    <row r="77" spans="1:19" x14ac:dyDescent="0.25">
      <c r="A77" s="100">
        <v>26</v>
      </c>
      <c r="B77" s="101"/>
      <c r="C77" s="102"/>
      <c r="D77" s="42">
        <v>1</v>
      </c>
      <c r="E77" s="40"/>
      <c r="F77" s="43" t="str">
        <f>IF($E77="","",IF(ISNA(VLOOKUP($E77,DD!$A$2:$C$150,2,0)),"NO SUCH DIVE",VLOOKUP($E77,DD!$A$2:$C$150,2,0)))</f>
        <v/>
      </c>
      <c r="G77" s="42" t="str">
        <f>IF($E77="","",IF(ISNA(VLOOKUP($E77,DD!$A$2:$C$150,3,0)),"",VLOOKUP($E77,DD!$A$2:$C$150,3,0)))</f>
        <v/>
      </c>
      <c r="H77" s="41"/>
      <c r="I77" s="41"/>
      <c r="J77" s="41"/>
      <c r="K77" s="41"/>
      <c r="L77" s="41"/>
      <c r="M77" s="40"/>
      <c r="N77" s="82">
        <f t="shared" si="41"/>
        <v>0</v>
      </c>
      <c r="O77" s="82">
        <f>IF(N77="","",N77)</f>
        <v>0</v>
      </c>
      <c r="Q77" s="35"/>
      <c r="R77" s="35"/>
      <c r="S77" s="35"/>
    </row>
    <row r="78" spans="1:19" ht="15.75" thickBot="1" x14ac:dyDescent="0.3">
      <c r="A78" s="100"/>
      <c r="B78" s="101"/>
      <c r="C78" s="102"/>
      <c r="D78" s="42">
        <v>2</v>
      </c>
      <c r="E78" s="40"/>
      <c r="F78" s="43" t="str">
        <f>IF($E78="","",IF(ISNA(VLOOKUP($E78,DD!$A$2:$C$150,2,0)),"NO SUCH DIVE",VLOOKUP($E78,DD!$A$2:$C$150,2,0)))</f>
        <v/>
      </c>
      <c r="G78" s="42" t="str">
        <f>IF($E78="","",IF(ISNA(VLOOKUP($E78,DD!$A$2:$C$150,3,0)),"",VLOOKUP($E78,DD!$A$2:$C$150,3,0)))</f>
        <v/>
      </c>
      <c r="H78" s="41"/>
      <c r="I78" s="41"/>
      <c r="J78" s="41"/>
      <c r="K78" s="41"/>
      <c r="L78" s="41"/>
      <c r="M78" s="40"/>
      <c r="N78" s="82">
        <f t="shared" si="41"/>
        <v>0</v>
      </c>
      <c r="O78" s="82">
        <f>IF(N78="",O77,N78+O77)</f>
        <v>0</v>
      </c>
      <c r="Q78" s="35"/>
      <c r="R78" s="35"/>
      <c r="S78" s="35"/>
    </row>
    <row r="79" spans="1:19" ht="15.75" thickBot="1" x14ac:dyDescent="0.3">
      <c r="A79" s="100"/>
      <c r="B79" s="101"/>
      <c r="C79" s="102"/>
      <c r="D79" s="42">
        <v>3</v>
      </c>
      <c r="E79" s="40"/>
      <c r="F79" s="43" t="str">
        <f>IF($E79="","",IF(ISNA(VLOOKUP($E79,DD!$A$2:$C$150,2,0)),"NO SUCH DIVE",VLOOKUP($E79,DD!$A$2:$C$150,2,0)))</f>
        <v/>
      </c>
      <c r="G79" s="42" t="str">
        <f>IF($E79="","",IF(ISNA(VLOOKUP($E79,DD!$A$2:$C$150,3,0)),"",VLOOKUP($E79,DD!$A$2:$C$150,3,0)))</f>
        <v/>
      </c>
      <c r="H79" s="41"/>
      <c r="I79" s="41"/>
      <c r="J79" s="41"/>
      <c r="K79" s="41"/>
      <c r="L79" s="41"/>
      <c r="M79" s="40"/>
      <c r="N79" s="82">
        <f t="shared" si="41"/>
        <v>0</v>
      </c>
      <c r="O79" s="83">
        <f>IF(N79="",O78,N79+O78)</f>
        <v>0</v>
      </c>
      <c r="Q79" s="35">
        <f t="shared" ref="Q79" si="50">IF(O79&lt;&gt;"",O79+A77/10000,0)</f>
        <v>2.5999999999999999E-3</v>
      </c>
      <c r="R79" s="35">
        <f t="shared" ref="R79:S79" si="51">B77</f>
        <v>0</v>
      </c>
      <c r="S79" s="35">
        <f t="shared" si="51"/>
        <v>0</v>
      </c>
    </row>
    <row r="80" spans="1:19" x14ac:dyDescent="0.25">
      <c r="A80" s="97">
        <v>27</v>
      </c>
      <c r="B80" s="98"/>
      <c r="C80" s="99"/>
      <c r="D80" s="10">
        <v>1</v>
      </c>
      <c r="E80" s="5"/>
      <c r="F80" t="str">
        <f>IF($E80="","",IF(ISNA(VLOOKUP($E80,DD!$A$2:$C$150,2,0)),"NO SUCH DIVE",VLOOKUP($E80,DD!$A$2:$C$150,2,0)))</f>
        <v/>
      </c>
      <c r="G80" s="10" t="str">
        <f>IF($E80="","",IF(ISNA(VLOOKUP($E80,DD!$A$2:$C$150,3,0)),"",VLOOKUP($E80,DD!$A$2:$C$150,3,0)))</f>
        <v/>
      </c>
      <c r="H80" s="8"/>
      <c r="I80" s="8"/>
      <c r="J80" s="8"/>
      <c r="K80" s="8"/>
      <c r="L80" s="8"/>
      <c r="M80" s="5"/>
      <c r="N80" s="78">
        <f t="shared" si="41"/>
        <v>0</v>
      </c>
      <c r="O80" s="78">
        <f>IF(N80="","",N80)</f>
        <v>0</v>
      </c>
      <c r="Q80" s="35"/>
      <c r="R80" s="35"/>
      <c r="S80" s="35"/>
    </row>
    <row r="81" spans="1:19" ht="15.75" thickBot="1" x14ac:dyDescent="0.3">
      <c r="A81" s="97"/>
      <c r="B81" s="98"/>
      <c r="C81" s="99"/>
      <c r="D81" s="10">
        <v>2</v>
      </c>
      <c r="E81" s="5"/>
      <c r="F81" t="str">
        <f>IF($E81="","",IF(ISNA(VLOOKUP($E81,DD!$A$2:$C$150,2,0)),"NO SUCH DIVE",VLOOKUP($E81,DD!$A$2:$C$150,2,0)))</f>
        <v/>
      </c>
      <c r="G81" s="10" t="str">
        <f>IF($E81="","",IF(ISNA(VLOOKUP($E81,DD!$A$2:$C$150,3,0)),"",VLOOKUP($E81,DD!$A$2:$C$150,3,0)))</f>
        <v/>
      </c>
      <c r="H81" s="8"/>
      <c r="I81" s="8"/>
      <c r="J81" s="8"/>
      <c r="K81" s="8"/>
      <c r="L81" s="8"/>
      <c r="M81" s="5"/>
      <c r="N81" s="78">
        <f t="shared" si="41"/>
        <v>0</v>
      </c>
      <c r="O81" s="78">
        <f>IF(N81="",O80,N81+O80)</f>
        <v>0</v>
      </c>
      <c r="Q81" s="35"/>
      <c r="R81" s="35"/>
      <c r="S81" s="35"/>
    </row>
    <row r="82" spans="1:19" ht="15.75" thickBot="1" x14ac:dyDescent="0.3">
      <c r="A82" s="97"/>
      <c r="B82" s="98"/>
      <c r="C82" s="99"/>
      <c r="D82" s="10">
        <v>3</v>
      </c>
      <c r="E82" s="5"/>
      <c r="F82" t="str">
        <f>IF($E82="","",IF(ISNA(VLOOKUP($E82,DD!$A$2:$C$150,2,0)),"NO SUCH DIVE",VLOOKUP($E82,DD!$A$2:$C$150,2,0)))</f>
        <v/>
      </c>
      <c r="G82" s="10" t="str">
        <f>IF($E82="","",IF(ISNA(VLOOKUP($E82,DD!$A$2:$C$150,3,0)),"",VLOOKUP($E82,DD!$A$2:$C$150,3,0)))</f>
        <v/>
      </c>
      <c r="H82" s="8"/>
      <c r="I82" s="8"/>
      <c r="J82" s="8"/>
      <c r="K82" s="8"/>
      <c r="L82" s="8"/>
      <c r="M82" s="5"/>
      <c r="N82" s="78">
        <f t="shared" si="41"/>
        <v>0</v>
      </c>
      <c r="O82" s="79">
        <f>IF(N82="",O81,N82+O81)</f>
        <v>0</v>
      </c>
      <c r="Q82" s="35">
        <f t="shared" ref="Q82" si="52">IF(O82&lt;&gt;"",O82+A80/10000,0)</f>
        <v>2.7000000000000001E-3</v>
      </c>
      <c r="R82" s="35">
        <f t="shared" ref="R82:S82" si="53">B80</f>
        <v>0</v>
      </c>
      <c r="S82" s="35">
        <f t="shared" si="53"/>
        <v>0</v>
      </c>
    </row>
    <row r="83" spans="1:19" x14ac:dyDescent="0.25">
      <c r="A83" s="100">
        <v>28</v>
      </c>
      <c r="B83" s="101"/>
      <c r="C83" s="102"/>
      <c r="D83" s="42">
        <v>1</v>
      </c>
      <c r="E83" s="40"/>
      <c r="F83" s="43" t="str">
        <f>IF($E83="","",IF(ISNA(VLOOKUP($E83,DD!$A$2:$C$150,2,0)),"NO SUCH DIVE",VLOOKUP($E83,DD!$A$2:$C$150,2,0)))</f>
        <v/>
      </c>
      <c r="G83" s="42" t="str">
        <f>IF($E83="","",IF(ISNA(VLOOKUP($E83,DD!$A$2:$C$150,3,0)),"",VLOOKUP($E83,DD!$A$2:$C$150,3,0)))</f>
        <v/>
      </c>
      <c r="H83" s="41"/>
      <c r="I83" s="41"/>
      <c r="J83" s="41"/>
      <c r="K83" s="41"/>
      <c r="L83" s="41"/>
      <c r="M83" s="40"/>
      <c r="N83" s="82">
        <f t="shared" si="41"/>
        <v>0</v>
      </c>
      <c r="O83" s="82">
        <f>IF(N83="","",N83)</f>
        <v>0</v>
      </c>
      <c r="Q83" s="35"/>
      <c r="R83" s="35"/>
      <c r="S83" s="35"/>
    </row>
    <row r="84" spans="1:19" ht="15.75" thickBot="1" x14ac:dyDescent="0.3">
      <c r="A84" s="100"/>
      <c r="B84" s="101"/>
      <c r="C84" s="102"/>
      <c r="D84" s="42">
        <v>2</v>
      </c>
      <c r="E84" s="40"/>
      <c r="F84" s="43" t="str">
        <f>IF($E84="","",IF(ISNA(VLOOKUP($E84,DD!$A$2:$C$150,2,0)),"NO SUCH DIVE",VLOOKUP($E84,DD!$A$2:$C$150,2,0)))</f>
        <v/>
      </c>
      <c r="G84" s="42" t="str">
        <f>IF($E84="","",IF(ISNA(VLOOKUP($E84,DD!$A$2:$C$150,3,0)),"",VLOOKUP($E84,DD!$A$2:$C$150,3,0)))</f>
        <v/>
      </c>
      <c r="H84" s="41"/>
      <c r="I84" s="41"/>
      <c r="J84" s="41"/>
      <c r="K84" s="41"/>
      <c r="L84" s="41"/>
      <c r="M84" s="40"/>
      <c r="N84" s="82">
        <f t="shared" si="41"/>
        <v>0</v>
      </c>
      <c r="O84" s="82">
        <f>IF(N84="",O83,N84+O83)</f>
        <v>0</v>
      </c>
      <c r="Q84" s="35"/>
      <c r="R84" s="35"/>
      <c r="S84" s="35"/>
    </row>
    <row r="85" spans="1:19" ht="15.75" thickBot="1" x14ac:dyDescent="0.3">
      <c r="A85" s="100"/>
      <c r="B85" s="101"/>
      <c r="C85" s="102"/>
      <c r="D85" s="42">
        <v>3</v>
      </c>
      <c r="E85" s="40"/>
      <c r="F85" s="43" t="str">
        <f>IF($E85="","",IF(ISNA(VLOOKUP($E85,DD!$A$2:$C$150,2,0)),"NO SUCH DIVE",VLOOKUP($E85,DD!$A$2:$C$150,2,0)))</f>
        <v/>
      </c>
      <c r="G85" s="42" t="str">
        <f>IF($E85="","",IF(ISNA(VLOOKUP($E85,DD!$A$2:$C$150,3,0)),"",VLOOKUP($E85,DD!$A$2:$C$150,3,0)))</f>
        <v/>
      </c>
      <c r="H85" s="41"/>
      <c r="I85" s="41"/>
      <c r="J85" s="41"/>
      <c r="K85" s="41"/>
      <c r="L85" s="41"/>
      <c r="M85" s="40"/>
      <c r="N85" s="82">
        <f t="shared" si="41"/>
        <v>0</v>
      </c>
      <c r="O85" s="83">
        <f>IF(N85="",O84,N85+O84)</f>
        <v>0</v>
      </c>
      <c r="Q85" s="35">
        <f t="shared" ref="Q85" si="54">IF(O85&lt;&gt;"",O85+A83/10000,0)</f>
        <v>2.8E-3</v>
      </c>
      <c r="R85" s="35">
        <f t="shared" ref="R85:S85" si="55">B83</f>
        <v>0</v>
      </c>
      <c r="S85" s="35">
        <f t="shared" si="55"/>
        <v>0</v>
      </c>
    </row>
    <row r="86" spans="1:19" x14ac:dyDescent="0.25">
      <c r="A86" s="97">
        <v>29</v>
      </c>
      <c r="B86" s="98"/>
      <c r="C86" s="99"/>
      <c r="D86" s="10">
        <v>1</v>
      </c>
      <c r="E86" s="5"/>
      <c r="F86" t="str">
        <f>IF($E86="","",IF(ISNA(VLOOKUP($E86,DD!$A$2:$C$150,2,0)),"NO SUCH DIVE",VLOOKUP($E86,DD!$A$2:$C$150,2,0)))</f>
        <v/>
      </c>
      <c r="G86" s="10" t="str">
        <f>IF($E86="","",IF(ISNA(VLOOKUP($E86,DD!$A$2:$C$150,3,0)),"",VLOOKUP($E86,DD!$A$2:$C$150,3,0)))</f>
        <v/>
      </c>
      <c r="H86" s="8"/>
      <c r="I86" s="8"/>
      <c r="J86" s="8"/>
      <c r="K86" s="8"/>
      <c r="L86" s="8"/>
      <c r="M86" s="5"/>
      <c r="N86" s="78">
        <f t="shared" si="41"/>
        <v>0</v>
      </c>
      <c r="O86" s="78">
        <f>IF(N86="","",N86)</f>
        <v>0</v>
      </c>
      <c r="Q86" s="35"/>
      <c r="R86" s="35"/>
      <c r="S86" s="35"/>
    </row>
    <row r="87" spans="1:19" ht="15.75" thickBot="1" x14ac:dyDescent="0.3">
      <c r="A87" s="97"/>
      <c r="B87" s="98"/>
      <c r="C87" s="99"/>
      <c r="D87" s="10">
        <v>2</v>
      </c>
      <c r="E87" s="5"/>
      <c r="F87" t="str">
        <f>IF($E87="","",IF(ISNA(VLOOKUP($E87,DD!$A$2:$C$150,2,0)),"NO SUCH DIVE",VLOOKUP($E87,DD!$A$2:$C$150,2,0)))</f>
        <v/>
      </c>
      <c r="G87" s="10" t="str">
        <f>IF($E87="","",IF(ISNA(VLOOKUP($E87,DD!$A$2:$C$150,3,0)),"",VLOOKUP($E87,DD!$A$2:$C$150,3,0)))</f>
        <v/>
      </c>
      <c r="H87" s="8"/>
      <c r="I87" s="8"/>
      <c r="J87" s="8"/>
      <c r="K87" s="8"/>
      <c r="L87" s="8"/>
      <c r="M87" s="5"/>
      <c r="N87" s="78">
        <f t="shared" si="41"/>
        <v>0</v>
      </c>
      <c r="O87" s="78">
        <f>IF(N87="",O86,N87+O86)</f>
        <v>0</v>
      </c>
      <c r="Q87" s="35"/>
      <c r="R87" s="35"/>
      <c r="S87" s="35"/>
    </row>
    <row r="88" spans="1:19" ht="15.75" thickBot="1" x14ac:dyDescent="0.3">
      <c r="A88" s="97"/>
      <c r="B88" s="98"/>
      <c r="C88" s="99"/>
      <c r="D88" s="10">
        <v>3</v>
      </c>
      <c r="E88" s="5"/>
      <c r="F88" t="str">
        <f>IF($E88="","",IF(ISNA(VLOOKUP($E88,DD!$A$2:$C$150,2,0)),"NO SUCH DIVE",VLOOKUP($E88,DD!$A$2:$C$150,2,0)))</f>
        <v/>
      </c>
      <c r="G88" s="10" t="str">
        <f>IF($E88="","",IF(ISNA(VLOOKUP($E88,DD!$A$2:$C$150,3,0)),"",VLOOKUP($E88,DD!$A$2:$C$150,3,0)))</f>
        <v/>
      </c>
      <c r="H88" s="8"/>
      <c r="I88" s="8"/>
      <c r="J88" s="8"/>
      <c r="K88" s="8"/>
      <c r="L88" s="8"/>
      <c r="M88" s="5"/>
      <c r="N88" s="78">
        <f t="shared" si="41"/>
        <v>0</v>
      </c>
      <c r="O88" s="79">
        <f>IF(N88="",O87,N88+O87)</f>
        <v>0</v>
      </c>
      <c r="Q88" s="35">
        <f t="shared" ref="Q88" si="56">IF(O88&lt;&gt;"",O88+A86/10000,0)</f>
        <v>2.8999999999999998E-3</v>
      </c>
      <c r="R88" s="35">
        <f t="shared" ref="R88:S88" si="57">B86</f>
        <v>0</v>
      </c>
      <c r="S88" s="35">
        <f t="shared" si="57"/>
        <v>0</v>
      </c>
    </row>
    <row r="89" spans="1:19" x14ac:dyDescent="0.25">
      <c r="A89" s="100">
        <v>30</v>
      </c>
      <c r="B89" s="101"/>
      <c r="C89" s="102"/>
      <c r="D89" s="42">
        <v>1</v>
      </c>
      <c r="E89" s="40"/>
      <c r="F89" s="43" t="str">
        <f>IF($E89="","",IF(ISNA(VLOOKUP($E89,DD!$A$2:$C$150,2,0)),"NO SUCH DIVE",VLOOKUP($E89,DD!$A$2:$C$150,2,0)))</f>
        <v/>
      </c>
      <c r="G89" s="42" t="str">
        <f>IF($E89="","",IF(ISNA(VLOOKUP($E89,DD!$A$2:$C$150,3,0)),"",VLOOKUP($E89,DD!$A$2:$C$150,3,0)))</f>
        <v/>
      </c>
      <c r="H89" s="41"/>
      <c r="I89" s="41"/>
      <c r="J89" s="41"/>
      <c r="K89" s="41"/>
      <c r="L89" s="41"/>
      <c r="M89" s="40"/>
      <c r="N89" s="82">
        <f t="shared" si="41"/>
        <v>0</v>
      </c>
      <c r="O89" s="82">
        <f>IF(N89="","",N89)</f>
        <v>0</v>
      </c>
      <c r="Q89" s="35"/>
      <c r="R89" s="35"/>
      <c r="S89" s="35"/>
    </row>
    <row r="90" spans="1:19" ht="15.75" thickBot="1" x14ac:dyDescent="0.3">
      <c r="A90" s="100"/>
      <c r="B90" s="101"/>
      <c r="C90" s="102"/>
      <c r="D90" s="42">
        <v>2</v>
      </c>
      <c r="E90" s="40"/>
      <c r="F90" s="43" t="str">
        <f>IF($E90="","",IF(ISNA(VLOOKUP($E90,DD!$A$2:$C$150,2,0)),"NO SUCH DIVE",VLOOKUP($E90,DD!$A$2:$C$150,2,0)))</f>
        <v/>
      </c>
      <c r="G90" s="42" t="str">
        <f>IF($E90="","",IF(ISNA(VLOOKUP($E90,DD!$A$2:$C$150,3,0)),"",VLOOKUP($E90,DD!$A$2:$C$150,3,0)))</f>
        <v/>
      </c>
      <c r="H90" s="41"/>
      <c r="I90" s="41"/>
      <c r="J90" s="41"/>
      <c r="K90" s="41"/>
      <c r="L90" s="41"/>
      <c r="M90" s="40"/>
      <c r="N90" s="82">
        <f t="shared" si="41"/>
        <v>0</v>
      </c>
      <c r="O90" s="82">
        <f>IF(N90="",O89,N90+O89)</f>
        <v>0</v>
      </c>
      <c r="Q90" s="35"/>
      <c r="R90" s="35"/>
      <c r="S90" s="35"/>
    </row>
    <row r="91" spans="1:19" ht="15.75" thickBot="1" x14ac:dyDescent="0.3">
      <c r="A91" s="100"/>
      <c r="B91" s="101"/>
      <c r="C91" s="102"/>
      <c r="D91" s="42">
        <v>3</v>
      </c>
      <c r="E91" s="40"/>
      <c r="F91" s="43" t="str">
        <f>IF($E91="","",IF(ISNA(VLOOKUP($E91,DD!$A$2:$C$150,2,0)),"NO SUCH DIVE",VLOOKUP($E91,DD!$A$2:$C$150,2,0)))</f>
        <v/>
      </c>
      <c r="G91" s="42" t="str">
        <f>IF($E91="","",IF(ISNA(VLOOKUP($E91,DD!$A$2:$C$150,3,0)),"",VLOOKUP($E91,DD!$A$2:$C$150,3,0)))</f>
        <v/>
      </c>
      <c r="H91" s="41"/>
      <c r="I91" s="41"/>
      <c r="J91" s="41"/>
      <c r="K91" s="41"/>
      <c r="L91" s="41"/>
      <c r="M91" s="40"/>
      <c r="N91" s="82">
        <f t="shared" si="41"/>
        <v>0</v>
      </c>
      <c r="O91" s="83">
        <f>IF(N91="",O90,N91+O90)</f>
        <v>0</v>
      </c>
      <c r="Q91" s="35">
        <f t="shared" ref="Q91" si="58">IF(O91&lt;&gt;"",O91+A89/10000,0)</f>
        <v>3.0000000000000001E-3</v>
      </c>
      <c r="R91" s="35">
        <f t="shared" ref="R91:S91" si="59">B89</f>
        <v>0</v>
      </c>
      <c r="S91" s="35">
        <f t="shared" si="59"/>
        <v>0</v>
      </c>
    </row>
    <row r="92" spans="1:19" x14ac:dyDescent="0.25">
      <c r="A92" s="97">
        <v>31</v>
      </c>
      <c r="B92" s="98"/>
      <c r="C92" s="99"/>
      <c r="D92" s="10">
        <v>1</v>
      </c>
      <c r="E92" s="5"/>
      <c r="F92" t="str">
        <f>IF($E92="","",IF(ISNA(VLOOKUP($E92,DD!$A$2:$C$150,2,0)),"NO SUCH DIVE",VLOOKUP($E92,DD!$A$2:$C$150,2,0)))</f>
        <v/>
      </c>
      <c r="G92" s="10" t="str">
        <f>IF($E92="","",IF(ISNA(VLOOKUP($E92,DD!$A$2:$C$150,3,0)),"",VLOOKUP($E92,DD!$A$2:$C$150,3,0)))</f>
        <v/>
      </c>
      <c r="H92" s="8"/>
      <c r="I92" s="8"/>
      <c r="J92" s="8"/>
      <c r="K92" s="8"/>
      <c r="L92" s="8"/>
      <c r="M92" s="5"/>
      <c r="N92" s="78">
        <f t="shared" si="41"/>
        <v>0</v>
      </c>
      <c r="O92" s="78">
        <f>IF(N92="","",N92)</f>
        <v>0</v>
      </c>
      <c r="Q92" s="35"/>
      <c r="R92" s="35"/>
      <c r="S92" s="35"/>
    </row>
    <row r="93" spans="1:19" ht="15.75" thickBot="1" x14ac:dyDescent="0.3">
      <c r="A93" s="97"/>
      <c r="B93" s="98"/>
      <c r="C93" s="99"/>
      <c r="D93" s="10">
        <v>2</v>
      </c>
      <c r="E93" s="5"/>
      <c r="F93" t="str">
        <f>IF($E93="","",IF(ISNA(VLOOKUP($E93,DD!$A$2:$C$150,2,0)),"NO SUCH DIVE",VLOOKUP($E93,DD!$A$2:$C$150,2,0)))</f>
        <v/>
      </c>
      <c r="G93" s="10" t="str">
        <f>IF($E93="","",IF(ISNA(VLOOKUP($E93,DD!$A$2:$C$150,3,0)),"",VLOOKUP($E93,DD!$A$2:$C$150,3,0)))</f>
        <v/>
      </c>
      <c r="H93" s="8"/>
      <c r="I93" s="8"/>
      <c r="J93" s="8"/>
      <c r="K93" s="8"/>
      <c r="L93" s="8"/>
      <c r="M93" s="5"/>
      <c r="N93" s="78">
        <f t="shared" si="41"/>
        <v>0</v>
      </c>
      <c r="O93" s="78">
        <f>IF(N93="",O92,N93+O92)</f>
        <v>0</v>
      </c>
      <c r="Q93" s="35"/>
      <c r="R93" s="35"/>
      <c r="S93" s="35"/>
    </row>
    <row r="94" spans="1:19" ht="15.75" thickBot="1" x14ac:dyDescent="0.3">
      <c r="A94" s="97"/>
      <c r="B94" s="98"/>
      <c r="C94" s="99"/>
      <c r="D94" s="10">
        <v>3</v>
      </c>
      <c r="E94" s="5"/>
      <c r="F94" t="str">
        <f>IF($E94="","",IF(ISNA(VLOOKUP($E94,DD!$A$2:$C$150,2,0)),"NO SUCH DIVE",VLOOKUP($E94,DD!$A$2:$C$150,2,0)))</f>
        <v/>
      </c>
      <c r="G94" s="10" t="str">
        <f>IF($E94="","",IF(ISNA(VLOOKUP($E94,DD!$A$2:$C$150,3,0)),"",VLOOKUP($E94,DD!$A$2:$C$150,3,0)))</f>
        <v/>
      </c>
      <c r="H94" s="8"/>
      <c r="I94" s="8"/>
      <c r="J94" s="8"/>
      <c r="K94" s="8"/>
      <c r="L94" s="8"/>
      <c r="M94" s="5"/>
      <c r="N94" s="78">
        <f t="shared" si="41"/>
        <v>0</v>
      </c>
      <c r="O94" s="79">
        <f>IF(N94="",O93,N94+O93)</f>
        <v>0</v>
      </c>
      <c r="Q94" s="35">
        <f t="shared" ref="Q94" si="60">IF(O94&lt;&gt;"",O94+A92/10000,0)</f>
        <v>3.0999999999999999E-3</v>
      </c>
      <c r="R94" s="35">
        <f t="shared" ref="R94:S94" si="61">B92</f>
        <v>0</v>
      </c>
      <c r="S94" s="35">
        <f t="shared" si="61"/>
        <v>0</v>
      </c>
    </row>
    <row r="95" spans="1:19" x14ac:dyDescent="0.25">
      <c r="A95" s="100">
        <v>32</v>
      </c>
      <c r="B95" s="101"/>
      <c r="C95" s="102"/>
      <c r="D95" s="42">
        <v>1</v>
      </c>
      <c r="E95" s="40"/>
      <c r="F95" s="43" t="str">
        <f>IF($E95="","",IF(ISNA(VLOOKUP($E95,DD!$A$2:$C$150,2,0)),"NO SUCH DIVE",VLOOKUP($E95,DD!$A$2:$C$150,2,0)))</f>
        <v/>
      </c>
      <c r="G95" s="42" t="str">
        <f>IF($E95="","",IF(ISNA(VLOOKUP($E95,DD!$A$2:$C$150,3,0)),"",VLOOKUP($E95,DD!$A$2:$C$150,3,0)))</f>
        <v/>
      </c>
      <c r="H95" s="41"/>
      <c r="I95" s="41"/>
      <c r="J95" s="41"/>
      <c r="K95" s="41"/>
      <c r="L95" s="41"/>
      <c r="M95" s="40"/>
      <c r="N95" s="82">
        <f t="shared" si="41"/>
        <v>0</v>
      </c>
      <c r="O95" s="82">
        <f>IF(N95="","",N95)</f>
        <v>0</v>
      </c>
      <c r="Q95" s="35"/>
      <c r="R95" s="35"/>
      <c r="S95" s="35"/>
    </row>
    <row r="96" spans="1:19" ht="15.75" thickBot="1" x14ac:dyDescent="0.3">
      <c r="A96" s="100"/>
      <c r="B96" s="101"/>
      <c r="C96" s="102"/>
      <c r="D96" s="42">
        <v>2</v>
      </c>
      <c r="E96" s="40"/>
      <c r="F96" s="43" t="str">
        <f>IF($E96="","",IF(ISNA(VLOOKUP($E96,DD!$A$2:$C$150,2,0)),"NO SUCH DIVE",VLOOKUP($E96,DD!$A$2:$C$150,2,0)))</f>
        <v/>
      </c>
      <c r="G96" s="42" t="str">
        <f>IF($E96="","",IF(ISNA(VLOOKUP($E96,DD!$A$2:$C$150,3,0)),"",VLOOKUP($E96,DD!$A$2:$C$150,3,0)))</f>
        <v/>
      </c>
      <c r="H96" s="41"/>
      <c r="I96" s="41"/>
      <c r="J96" s="41"/>
      <c r="K96" s="41"/>
      <c r="L96" s="41"/>
      <c r="M96" s="40"/>
      <c r="N96" s="82">
        <f t="shared" si="41"/>
        <v>0</v>
      </c>
      <c r="O96" s="82">
        <f>IF(N96="",O95,N96+O95)</f>
        <v>0</v>
      </c>
      <c r="Q96" s="35"/>
      <c r="R96" s="35"/>
      <c r="S96" s="35"/>
    </row>
    <row r="97" spans="1:19" ht="15.75" thickBot="1" x14ac:dyDescent="0.3">
      <c r="A97" s="100"/>
      <c r="B97" s="101"/>
      <c r="C97" s="102"/>
      <c r="D97" s="42">
        <v>3</v>
      </c>
      <c r="E97" s="40"/>
      <c r="F97" s="43" t="str">
        <f>IF($E97="","",IF(ISNA(VLOOKUP($E97,DD!$A$2:$C$150,2,0)),"NO SUCH DIVE",VLOOKUP($E97,DD!$A$2:$C$150,2,0)))</f>
        <v/>
      </c>
      <c r="G97" s="42" t="str">
        <f>IF($E97="","",IF(ISNA(VLOOKUP($E97,DD!$A$2:$C$150,3,0)),"",VLOOKUP($E97,DD!$A$2:$C$150,3,0)))</f>
        <v/>
      </c>
      <c r="H97" s="41"/>
      <c r="I97" s="41"/>
      <c r="J97" s="41"/>
      <c r="K97" s="41"/>
      <c r="L97" s="41"/>
      <c r="M97" s="40"/>
      <c r="N97" s="82">
        <f t="shared" si="41"/>
        <v>0</v>
      </c>
      <c r="O97" s="83">
        <f>IF(N97="",O96,N97+O96)</f>
        <v>0</v>
      </c>
      <c r="Q97" s="35">
        <f t="shared" ref="Q97" si="62">IF(O97&lt;&gt;"",O97+A95/10000,0)</f>
        <v>3.2000000000000002E-3</v>
      </c>
      <c r="R97" s="35">
        <f t="shared" ref="R97:S97" si="63">B95</f>
        <v>0</v>
      </c>
      <c r="S97" s="35">
        <f t="shared" si="63"/>
        <v>0</v>
      </c>
    </row>
    <row r="98" spans="1:19" x14ac:dyDescent="0.25">
      <c r="A98" s="97">
        <v>33</v>
      </c>
      <c r="B98" s="98"/>
      <c r="C98" s="99"/>
      <c r="D98" s="10">
        <v>1</v>
      </c>
      <c r="E98" s="5"/>
      <c r="F98" t="str">
        <f>IF($E98="","",IF(ISNA(VLOOKUP($E98,DD!$A$2:$C$150,2,0)),"NO SUCH DIVE",VLOOKUP($E98,DD!$A$2:$C$150,2,0)))</f>
        <v/>
      </c>
      <c r="G98" s="10" t="str">
        <f>IF($E98="","",IF(ISNA(VLOOKUP($E98,DD!$A$2:$C$150,3,0)),"",VLOOKUP($E98,DD!$A$2:$C$150,3,0)))</f>
        <v/>
      </c>
      <c r="H98" s="8"/>
      <c r="I98" s="8"/>
      <c r="J98" s="8"/>
      <c r="K98" s="8"/>
      <c r="L98" s="8"/>
      <c r="M98" s="5"/>
      <c r="N98" s="78">
        <f t="shared" si="41"/>
        <v>0</v>
      </c>
      <c r="O98" s="78">
        <f>IF(N98="","",N98)</f>
        <v>0</v>
      </c>
      <c r="Q98" s="35"/>
      <c r="R98" s="35"/>
      <c r="S98" s="35"/>
    </row>
    <row r="99" spans="1:19" ht="15.75" thickBot="1" x14ac:dyDescent="0.3">
      <c r="A99" s="97"/>
      <c r="B99" s="98"/>
      <c r="C99" s="99"/>
      <c r="D99" s="10">
        <v>2</v>
      </c>
      <c r="E99" s="5"/>
      <c r="F99" t="str">
        <f>IF($E99="","",IF(ISNA(VLOOKUP($E99,DD!$A$2:$C$150,2,0)),"NO SUCH DIVE",VLOOKUP($E99,DD!$A$2:$C$150,2,0)))</f>
        <v/>
      </c>
      <c r="G99" s="10" t="str">
        <f>IF($E99="","",IF(ISNA(VLOOKUP($E99,DD!$A$2:$C$150,3,0)),"",VLOOKUP($E99,DD!$A$2:$C$150,3,0)))</f>
        <v/>
      </c>
      <c r="H99" s="8"/>
      <c r="I99" s="8"/>
      <c r="J99" s="8"/>
      <c r="K99" s="8"/>
      <c r="L99" s="8"/>
      <c r="M99" s="5"/>
      <c r="N99" s="78">
        <f t="shared" si="41"/>
        <v>0</v>
      </c>
      <c r="O99" s="78">
        <f>IF(N99="",O98,N99+O98)</f>
        <v>0</v>
      </c>
      <c r="Q99" s="35"/>
      <c r="R99" s="35"/>
      <c r="S99" s="35"/>
    </row>
    <row r="100" spans="1:19" ht="15.75" thickBot="1" x14ac:dyDescent="0.3">
      <c r="A100" s="97"/>
      <c r="B100" s="98"/>
      <c r="C100" s="99"/>
      <c r="D100" s="10">
        <v>3</v>
      </c>
      <c r="E100" s="5"/>
      <c r="F100" t="str">
        <f>IF($E100="","",IF(ISNA(VLOOKUP($E100,DD!$A$2:$C$150,2,0)),"NO SUCH DIVE",VLOOKUP($E100,DD!$A$2:$C$150,2,0)))</f>
        <v/>
      </c>
      <c r="G100" s="10" t="str">
        <f>IF($E100="","",IF(ISNA(VLOOKUP($E100,DD!$A$2:$C$150,3,0)),"",VLOOKUP($E100,DD!$A$2:$C$150,3,0)))</f>
        <v/>
      </c>
      <c r="H100" s="8"/>
      <c r="I100" s="8"/>
      <c r="J100" s="8"/>
      <c r="K100" s="8"/>
      <c r="L100" s="8"/>
      <c r="M100" s="5"/>
      <c r="N100" s="78">
        <f t="shared" si="41"/>
        <v>0</v>
      </c>
      <c r="O100" s="79">
        <f>IF(N100="",O99,N100+O99)</f>
        <v>0</v>
      </c>
      <c r="Q100" s="35">
        <f t="shared" ref="Q100" si="64">IF(O100&lt;&gt;"",O100+A98/10000,0)</f>
        <v>3.3E-3</v>
      </c>
      <c r="R100" s="35">
        <f t="shared" ref="R100:S100" si="65">B98</f>
        <v>0</v>
      </c>
      <c r="S100" s="35">
        <f t="shared" si="65"/>
        <v>0</v>
      </c>
    </row>
    <row r="101" spans="1:19" x14ac:dyDescent="0.25">
      <c r="A101" s="100">
        <v>34</v>
      </c>
      <c r="B101" s="101"/>
      <c r="C101" s="102"/>
      <c r="D101" s="42">
        <v>1</v>
      </c>
      <c r="E101" s="40"/>
      <c r="F101" s="43" t="str">
        <f>IF($E101="","",IF(ISNA(VLOOKUP($E101,DD!$A$2:$C$150,2,0)),"NO SUCH DIVE",VLOOKUP($E101,DD!$A$2:$C$150,2,0)))</f>
        <v/>
      </c>
      <c r="G101" s="42" t="str">
        <f>IF($E101="","",IF(ISNA(VLOOKUP($E101,DD!$A$2:$C$150,3,0)),"",VLOOKUP($E101,DD!$A$2:$C$150,3,0)))</f>
        <v/>
      </c>
      <c r="H101" s="41"/>
      <c r="I101" s="41"/>
      <c r="J101" s="41"/>
      <c r="K101" s="41"/>
      <c r="L101" s="41"/>
      <c r="M101" s="40"/>
      <c r="N101" s="82">
        <f t="shared" si="41"/>
        <v>0</v>
      </c>
      <c r="O101" s="82">
        <f>IF(N101="","",N101)</f>
        <v>0</v>
      </c>
      <c r="Q101" s="35"/>
      <c r="R101" s="35"/>
      <c r="S101" s="35"/>
    </row>
    <row r="102" spans="1:19" ht="15.75" thickBot="1" x14ac:dyDescent="0.3">
      <c r="A102" s="100"/>
      <c r="B102" s="101"/>
      <c r="C102" s="102"/>
      <c r="D102" s="42">
        <v>2</v>
      </c>
      <c r="E102" s="40"/>
      <c r="F102" s="43" t="str">
        <f>IF($E102="","",IF(ISNA(VLOOKUP($E102,DD!$A$2:$C$150,2,0)),"NO SUCH DIVE",VLOOKUP($E102,DD!$A$2:$C$150,2,0)))</f>
        <v/>
      </c>
      <c r="G102" s="42" t="str">
        <f>IF($E102="","",IF(ISNA(VLOOKUP($E102,DD!$A$2:$C$150,3,0)),"",VLOOKUP($E102,DD!$A$2:$C$150,3,0)))</f>
        <v/>
      </c>
      <c r="H102" s="41"/>
      <c r="I102" s="41"/>
      <c r="J102" s="41"/>
      <c r="K102" s="41"/>
      <c r="L102" s="41"/>
      <c r="M102" s="40"/>
      <c r="N102" s="82">
        <f t="shared" si="41"/>
        <v>0</v>
      </c>
      <c r="O102" s="82">
        <f>IF(N102="",O101,N102+O101)</f>
        <v>0</v>
      </c>
      <c r="Q102" s="35"/>
      <c r="R102" s="35"/>
      <c r="S102" s="35"/>
    </row>
    <row r="103" spans="1:19" ht="15.75" thickBot="1" x14ac:dyDescent="0.3">
      <c r="A103" s="100"/>
      <c r="B103" s="101"/>
      <c r="C103" s="102"/>
      <c r="D103" s="42">
        <v>3</v>
      </c>
      <c r="E103" s="40"/>
      <c r="F103" s="43" t="str">
        <f>IF($E103="","",IF(ISNA(VLOOKUP($E103,DD!$A$2:$C$150,2,0)),"NO SUCH DIVE",VLOOKUP($E103,DD!$A$2:$C$150,2,0)))</f>
        <v/>
      </c>
      <c r="G103" s="42" t="str">
        <f>IF($E103="","",IF(ISNA(VLOOKUP($E103,DD!$A$2:$C$150,3,0)),"",VLOOKUP($E103,DD!$A$2:$C$150,3,0)))</f>
        <v/>
      </c>
      <c r="H103" s="41"/>
      <c r="I103" s="41"/>
      <c r="J103" s="41"/>
      <c r="K103" s="41"/>
      <c r="L103" s="41"/>
      <c r="M103" s="40"/>
      <c r="N103" s="82">
        <f t="shared" si="41"/>
        <v>0</v>
      </c>
      <c r="O103" s="83">
        <f>IF(N103="",O102,N103+O102)</f>
        <v>0</v>
      </c>
      <c r="Q103" s="35">
        <f t="shared" ref="Q103" si="66">IF(O103&lt;&gt;"",O103+A101/10000,0)</f>
        <v>3.3999999999999998E-3</v>
      </c>
      <c r="R103" s="35">
        <f t="shared" ref="R103:S103" si="67">B101</f>
        <v>0</v>
      </c>
      <c r="S103" s="35">
        <f t="shared" si="67"/>
        <v>0</v>
      </c>
    </row>
    <row r="104" spans="1:19" x14ac:dyDescent="0.25">
      <c r="A104" s="97">
        <v>35</v>
      </c>
      <c r="B104" s="98"/>
      <c r="C104" s="99"/>
      <c r="D104" s="10">
        <v>1</v>
      </c>
      <c r="E104" s="5"/>
      <c r="F104" t="str">
        <f>IF($E104="","",IF(ISNA(VLOOKUP($E104,DD!$A$2:$C$150,2,0)),"NO SUCH DIVE",VLOOKUP($E104,DD!$A$2:$C$150,2,0)))</f>
        <v/>
      </c>
      <c r="G104" s="10" t="str">
        <f>IF($E104="","",IF(ISNA(VLOOKUP($E104,DD!$A$2:$C$150,3,0)),"",VLOOKUP($E104,DD!$A$2:$C$150,3,0)))</f>
        <v/>
      </c>
      <c r="H104" s="8"/>
      <c r="I104" s="8"/>
      <c r="J104" s="8"/>
      <c r="K104" s="8"/>
      <c r="L104" s="8"/>
      <c r="M104" s="5"/>
      <c r="N104" s="78">
        <f t="shared" si="41"/>
        <v>0</v>
      </c>
      <c r="O104" s="78">
        <f>IF(N104="","",N104)</f>
        <v>0</v>
      </c>
      <c r="Q104" s="35"/>
      <c r="R104" s="35"/>
      <c r="S104" s="35"/>
    </row>
    <row r="105" spans="1:19" ht="15.75" thickBot="1" x14ac:dyDescent="0.3">
      <c r="A105" s="97"/>
      <c r="B105" s="98"/>
      <c r="C105" s="99"/>
      <c r="D105" s="10">
        <v>2</v>
      </c>
      <c r="E105" s="5"/>
      <c r="F105" t="str">
        <f>IF($E105="","",IF(ISNA(VLOOKUP($E105,DD!$A$2:$C$150,2,0)),"NO SUCH DIVE",VLOOKUP($E105,DD!$A$2:$C$150,2,0)))</f>
        <v/>
      </c>
      <c r="G105" s="10" t="str">
        <f>IF($E105="","",IF(ISNA(VLOOKUP($E105,DD!$A$2:$C$150,3,0)),"",VLOOKUP($E105,DD!$A$2:$C$150,3,0)))</f>
        <v/>
      </c>
      <c r="H105" s="8"/>
      <c r="I105" s="8"/>
      <c r="J105" s="8"/>
      <c r="K105" s="8"/>
      <c r="L105" s="8"/>
      <c r="M105" s="5"/>
      <c r="N105" s="78">
        <f t="shared" si="41"/>
        <v>0</v>
      </c>
      <c r="O105" s="78">
        <f>IF(N105="",O104,N105+O104)</f>
        <v>0</v>
      </c>
      <c r="Q105" s="35"/>
      <c r="R105" s="35"/>
      <c r="S105" s="35"/>
    </row>
    <row r="106" spans="1:19" ht="15.75" thickBot="1" x14ac:dyDescent="0.3">
      <c r="A106" s="97"/>
      <c r="B106" s="98"/>
      <c r="C106" s="99"/>
      <c r="D106" s="10">
        <v>3</v>
      </c>
      <c r="E106" s="5"/>
      <c r="F106" t="str">
        <f>IF($E106="","",IF(ISNA(VLOOKUP($E106,DD!$A$2:$C$150,2,0)),"NO SUCH DIVE",VLOOKUP($E106,DD!$A$2:$C$150,2,0)))</f>
        <v/>
      </c>
      <c r="G106" s="10" t="str">
        <f>IF($E106="","",IF(ISNA(VLOOKUP($E106,DD!$A$2:$C$150,3,0)),"",VLOOKUP($E106,DD!$A$2:$C$150,3,0)))</f>
        <v/>
      </c>
      <c r="H106" s="8"/>
      <c r="I106" s="8"/>
      <c r="J106" s="8"/>
      <c r="K106" s="8"/>
      <c r="L106" s="8"/>
      <c r="M106" s="5"/>
      <c r="N106" s="78">
        <f t="shared" si="41"/>
        <v>0</v>
      </c>
      <c r="O106" s="79">
        <f>IF(N106="",O105,N106+O105)</f>
        <v>0</v>
      </c>
      <c r="Q106" s="35">
        <f t="shared" ref="Q106" si="68">IF(O106&lt;&gt;"",O106+A104/10000,0)</f>
        <v>3.5000000000000001E-3</v>
      </c>
      <c r="R106" s="35">
        <f t="shared" ref="R106:S106" si="69">B104</f>
        <v>0</v>
      </c>
      <c r="S106" s="35">
        <f t="shared" si="69"/>
        <v>0</v>
      </c>
    </row>
    <row r="107" spans="1:19" x14ac:dyDescent="0.25">
      <c r="A107" s="100">
        <v>36</v>
      </c>
      <c r="B107" s="101"/>
      <c r="C107" s="102"/>
      <c r="D107" s="42">
        <v>1</v>
      </c>
      <c r="E107" s="40"/>
      <c r="F107" s="43" t="str">
        <f>IF($E107="","",IF(ISNA(VLOOKUP($E107,DD!$A$2:$C$150,2,0)),"NO SUCH DIVE",VLOOKUP($E107,DD!$A$2:$C$150,2,0)))</f>
        <v/>
      </c>
      <c r="G107" s="42" t="str">
        <f>IF($E107="","",IF(ISNA(VLOOKUP($E107,DD!$A$2:$C$150,3,0)),"",VLOOKUP($E107,DD!$A$2:$C$150,3,0)))</f>
        <v/>
      </c>
      <c r="H107" s="41"/>
      <c r="I107" s="41"/>
      <c r="J107" s="41"/>
      <c r="K107" s="41"/>
      <c r="L107" s="41"/>
      <c r="M107" s="40"/>
      <c r="N107" s="82">
        <f t="shared" si="41"/>
        <v>0</v>
      </c>
      <c r="O107" s="82">
        <f>IF(N107="","",N107)</f>
        <v>0</v>
      </c>
      <c r="Q107" s="35"/>
      <c r="R107" s="35"/>
      <c r="S107" s="35"/>
    </row>
    <row r="108" spans="1:19" ht="15.75" thickBot="1" x14ac:dyDescent="0.3">
      <c r="A108" s="100"/>
      <c r="B108" s="101"/>
      <c r="C108" s="102"/>
      <c r="D108" s="42">
        <v>2</v>
      </c>
      <c r="E108" s="40"/>
      <c r="F108" s="43" t="str">
        <f>IF($E108="","",IF(ISNA(VLOOKUP($E108,DD!$A$2:$C$150,2,0)),"NO SUCH DIVE",VLOOKUP($E108,DD!$A$2:$C$150,2,0)))</f>
        <v/>
      </c>
      <c r="G108" s="42" t="str">
        <f>IF($E108="","",IF(ISNA(VLOOKUP($E108,DD!$A$2:$C$150,3,0)),"",VLOOKUP($E108,DD!$A$2:$C$150,3,0)))</f>
        <v/>
      </c>
      <c r="H108" s="41"/>
      <c r="I108" s="41"/>
      <c r="J108" s="41"/>
      <c r="K108" s="41"/>
      <c r="L108" s="41"/>
      <c r="M108" s="40"/>
      <c r="N108" s="82">
        <f t="shared" si="41"/>
        <v>0</v>
      </c>
      <c r="O108" s="82">
        <f>IF(N108="",O107,N108+O107)</f>
        <v>0</v>
      </c>
      <c r="Q108" s="35"/>
      <c r="R108" s="35"/>
      <c r="S108" s="35"/>
    </row>
    <row r="109" spans="1:19" ht="15.75" thickBot="1" x14ac:dyDescent="0.3">
      <c r="A109" s="100"/>
      <c r="B109" s="101"/>
      <c r="C109" s="102"/>
      <c r="D109" s="42">
        <v>3</v>
      </c>
      <c r="E109" s="40"/>
      <c r="F109" s="43" t="str">
        <f>IF($E109="","",IF(ISNA(VLOOKUP($E109,DD!$A$2:$C$150,2,0)),"NO SUCH DIVE",VLOOKUP($E109,DD!$A$2:$C$150,2,0)))</f>
        <v/>
      </c>
      <c r="G109" s="42" t="str">
        <f>IF($E109="","",IF(ISNA(VLOOKUP($E109,DD!$A$2:$C$150,3,0)),"",VLOOKUP($E109,DD!$A$2:$C$150,3,0)))</f>
        <v/>
      </c>
      <c r="H109" s="41"/>
      <c r="I109" s="41"/>
      <c r="J109" s="41"/>
      <c r="K109" s="41"/>
      <c r="L109" s="41"/>
      <c r="M109" s="40"/>
      <c r="N109" s="82">
        <f t="shared" si="41"/>
        <v>0</v>
      </c>
      <c r="O109" s="83">
        <f>IF(N109="",O108,N109+O108)</f>
        <v>0</v>
      </c>
      <c r="Q109" s="35">
        <f t="shared" ref="Q109" si="70">IF(O109&lt;&gt;"",O109+A107/10000,0)</f>
        <v>3.5999999999999999E-3</v>
      </c>
      <c r="R109" s="35">
        <f t="shared" ref="R109:S109" si="71">B107</f>
        <v>0</v>
      </c>
      <c r="S109" s="35">
        <f t="shared" si="71"/>
        <v>0</v>
      </c>
    </row>
    <row r="110" spans="1:19" x14ac:dyDescent="0.25">
      <c r="A110" s="97">
        <v>37</v>
      </c>
      <c r="B110" s="98"/>
      <c r="C110" s="99"/>
      <c r="D110" s="10">
        <v>1</v>
      </c>
      <c r="E110" s="5"/>
      <c r="F110" t="str">
        <f>IF($E110="","",IF(ISNA(VLOOKUP($E110,DD!$A$2:$C$150,2,0)),"NO SUCH DIVE",VLOOKUP($E110,DD!$A$2:$C$150,2,0)))</f>
        <v/>
      </c>
      <c r="G110" s="10" t="str">
        <f>IF($E110="","",IF(ISNA(VLOOKUP($E110,DD!$A$2:$C$150,3,0)),"",VLOOKUP($E110,DD!$A$2:$C$150,3,0)))</f>
        <v/>
      </c>
      <c r="H110" s="8"/>
      <c r="I110" s="8"/>
      <c r="J110" s="8"/>
      <c r="K110" s="8"/>
      <c r="L110" s="8"/>
      <c r="M110" s="5"/>
      <c r="N110" s="78">
        <f t="shared" si="41"/>
        <v>0</v>
      </c>
      <c r="O110" s="78">
        <f>IF(N110="","",N110)</f>
        <v>0</v>
      </c>
      <c r="Q110" s="35"/>
      <c r="R110" s="35"/>
      <c r="S110" s="35"/>
    </row>
    <row r="111" spans="1:19" ht="15.75" thickBot="1" x14ac:dyDescent="0.3">
      <c r="A111" s="97"/>
      <c r="B111" s="98"/>
      <c r="C111" s="99"/>
      <c r="D111" s="10">
        <v>2</v>
      </c>
      <c r="E111" s="5"/>
      <c r="F111" t="str">
        <f>IF($E111="","",IF(ISNA(VLOOKUP($E111,DD!$A$2:$C$150,2,0)),"NO SUCH DIVE",VLOOKUP($E111,DD!$A$2:$C$150,2,0)))</f>
        <v/>
      </c>
      <c r="G111" s="10" t="str">
        <f>IF($E111="","",IF(ISNA(VLOOKUP($E111,DD!$A$2:$C$150,3,0)),"",VLOOKUP($E111,DD!$A$2:$C$150,3,0)))</f>
        <v/>
      </c>
      <c r="H111" s="8"/>
      <c r="I111" s="8"/>
      <c r="J111" s="8"/>
      <c r="K111" s="8"/>
      <c r="L111" s="8"/>
      <c r="M111" s="5"/>
      <c r="N111" s="78">
        <f t="shared" si="41"/>
        <v>0</v>
      </c>
      <c r="O111" s="78">
        <f>IF(N111="",O110,N111+O110)</f>
        <v>0</v>
      </c>
      <c r="Q111" s="35"/>
      <c r="R111" s="35"/>
      <c r="S111" s="35"/>
    </row>
    <row r="112" spans="1:19" ht="15.75" thickBot="1" x14ac:dyDescent="0.3">
      <c r="A112" s="97"/>
      <c r="B112" s="98"/>
      <c r="C112" s="99"/>
      <c r="D112" s="10">
        <v>3</v>
      </c>
      <c r="E112" s="5"/>
      <c r="F112" t="str">
        <f>IF($E112="","",IF(ISNA(VLOOKUP($E112,DD!$A$2:$C$150,2,0)),"NO SUCH DIVE",VLOOKUP($E112,DD!$A$2:$C$150,2,0)))</f>
        <v/>
      </c>
      <c r="G112" s="10" t="str">
        <f>IF($E112="","",IF(ISNA(VLOOKUP($E112,DD!$A$2:$C$150,3,0)),"",VLOOKUP($E112,DD!$A$2:$C$150,3,0)))</f>
        <v/>
      </c>
      <c r="H112" s="8"/>
      <c r="I112" s="8"/>
      <c r="J112" s="8"/>
      <c r="K112" s="8"/>
      <c r="L112" s="8"/>
      <c r="M112" s="5"/>
      <c r="N112" s="78">
        <f t="shared" si="41"/>
        <v>0</v>
      </c>
      <c r="O112" s="79">
        <f>IF(N112="",O111,N112+O111)</f>
        <v>0</v>
      </c>
      <c r="Q112" s="35">
        <f t="shared" ref="Q112" si="72">IF(O112&lt;&gt;"",O112+A110/10000,0)</f>
        <v>3.7000000000000002E-3</v>
      </c>
      <c r="R112" s="35">
        <f t="shared" ref="R112:S112" si="73">B110</f>
        <v>0</v>
      </c>
      <c r="S112" s="35">
        <f t="shared" si="73"/>
        <v>0</v>
      </c>
    </row>
    <row r="113" spans="1:30" x14ac:dyDescent="0.25">
      <c r="A113" s="100">
        <v>38</v>
      </c>
      <c r="B113" s="101"/>
      <c r="C113" s="102"/>
      <c r="D113" s="42">
        <v>1</v>
      </c>
      <c r="E113" s="40"/>
      <c r="F113" s="43" t="str">
        <f>IF($E113="","",IF(ISNA(VLOOKUP($E113,DD!$A$2:$C$150,2,0)),"NO SUCH DIVE",VLOOKUP($E113,DD!$A$2:$C$150,2,0)))</f>
        <v/>
      </c>
      <c r="G113" s="42" t="str">
        <f>IF($E113="","",IF(ISNA(VLOOKUP($E113,DD!$A$2:$C$150,3,0)),"",VLOOKUP($E113,DD!$A$2:$C$150,3,0)))</f>
        <v/>
      </c>
      <c r="H113" s="41"/>
      <c r="I113" s="41"/>
      <c r="J113" s="41"/>
      <c r="K113" s="41"/>
      <c r="L113" s="41"/>
      <c r="M113" s="40"/>
      <c r="N113" s="82">
        <f t="shared" si="41"/>
        <v>0</v>
      </c>
      <c r="O113" s="82">
        <f>IF(N113="","",N113)</f>
        <v>0</v>
      </c>
      <c r="Q113" s="35"/>
      <c r="R113" s="35"/>
      <c r="S113" s="35"/>
    </row>
    <row r="114" spans="1:30" ht="15.75" thickBot="1" x14ac:dyDescent="0.3">
      <c r="A114" s="100"/>
      <c r="B114" s="101"/>
      <c r="C114" s="102"/>
      <c r="D114" s="42">
        <v>2</v>
      </c>
      <c r="E114" s="40"/>
      <c r="F114" s="43" t="str">
        <f>IF($E114="","",IF(ISNA(VLOOKUP($E114,DD!$A$2:$C$150,2,0)),"NO SUCH DIVE",VLOOKUP($E114,DD!$A$2:$C$150,2,0)))</f>
        <v/>
      </c>
      <c r="G114" s="42" t="str">
        <f>IF($E114="","",IF(ISNA(VLOOKUP($E114,DD!$A$2:$C$150,3,0)),"",VLOOKUP($E114,DD!$A$2:$C$150,3,0)))</f>
        <v/>
      </c>
      <c r="H114" s="41"/>
      <c r="I114" s="41"/>
      <c r="J114" s="41"/>
      <c r="K114" s="41"/>
      <c r="L114" s="41"/>
      <c r="M114" s="40"/>
      <c r="N114" s="82">
        <f t="shared" si="41"/>
        <v>0</v>
      </c>
      <c r="O114" s="82">
        <f>IF(N114="",O113,N114+O113)</f>
        <v>0</v>
      </c>
      <c r="Q114" s="35"/>
      <c r="R114" s="35"/>
      <c r="S114" s="35"/>
    </row>
    <row r="115" spans="1:30" ht="15.75" thickBot="1" x14ac:dyDescent="0.3">
      <c r="A115" s="100"/>
      <c r="B115" s="101"/>
      <c r="C115" s="102"/>
      <c r="D115" s="42">
        <v>3</v>
      </c>
      <c r="E115" s="40"/>
      <c r="F115" s="43" t="str">
        <f>IF($E115="","",IF(ISNA(VLOOKUP($E115,DD!$A$2:$C$150,2,0)),"NO SUCH DIVE",VLOOKUP($E115,DD!$A$2:$C$150,2,0)))</f>
        <v/>
      </c>
      <c r="G115" s="42" t="str">
        <f>IF($E115="","",IF(ISNA(VLOOKUP($E115,DD!$A$2:$C$150,3,0)),"",VLOOKUP($E115,DD!$A$2:$C$150,3,0)))</f>
        <v/>
      </c>
      <c r="H115" s="41"/>
      <c r="I115" s="41"/>
      <c r="J115" s="41"/>
      <c r="K115" s="41"/>
      <c r="L115" s="41"/>
      <c r="M115" s="40"/>
      <c r="N115" s="82">
        <f t="shared" si="41"/>
        <v>0</v>
      </c>
      <c r="O115" s="83">
        <f>IF(N115="",O114,N115+O114)</f>
        <v>0</v>
      </c>
      <c r="Q115" s="35">
        <f t="shared" ref="Q115" si="74">IF(O115&lt;&gt;"",O115+A113/10000,0)</f>
        <v>3.8E-3</v>
      </c>
      <c r="R115" s="35">
        <f t="shared" ref="R115:S115" si="75">B113</f>
        <v>0</v>
      </c>
      <c r="S115" s="35">
        <f t="shared" si="75"/>
        <v>0</v>
      </c>
    </row>
    <row r="116" spans="1:30" x14ac:dyDescent="0.25">
      <c r="A116" s="97">
        <v>39</v>
      </c>
      <c r="B116" s="98"/>
      <c r="C116" s="99"/>
      <c r="D116" s="10">
        <v>1</v>
      </c>
      <c r="E116" s="5"/>
      <c r="F116" t="str">
        <f>IF($E116="","",IF(ISNA(VLOOKUP($E116,DD!$A$2:$C$150,2,0)),"NO SUCH DIVE",VLOOKUP($E116,DD!$A$2:$C$150,2,0)))</f>
        <v/>
      </c>
      <c r="G116" s="10" t="str">
        <f>IF($E116="","",IF(ISNA(VLOOKUP($E116,DD!$A$2:$C$150,3,0)),"",VLOOKUP($E116,DD!$A$2:$C$150,3,0)))</f>
        <v/>
      </c>
      <c r="H116" s="8"/>
      <c r="I116" s="8"/>
      <c r="J116" s="8"/>
      <c r="K116" s="8"/>
      <c r="L116" s="8"/>
      <c r="M116" s="5"/>
      <c r="N116" s="78">
        <f t="shared" si="41"/>
        <v>0</v>
      </c>
      <c r="O116" s="78">
        <f>IF(N116="","",N116)</f>
        <v>0</v>
      </c>
      <c r="Q116" s="35"/>
      <c r="R116" s="35"/>
      <c r="S116" s="35"/>
    </row>
    <row r="117" spans="1:30" ht="15.75" thickBot="1" x14ac:dyDescent="0.3">
      <c r="A117" s="97"/>
      <c r="B117" s="98"/>
      <c r="C117" s="99"/>
      <c r="D117" s="10">
        <v>2</v>
      </c>
      <c r="E117" s="5"/>
      <c r="F117" t="str">
        <f>IF($E117="","",IF(ISNA(VLOOKUP($E117,DD!$A$2:$C$150,2,0)),"NO SUCH DIVE",VLOOKUP($E117,DD!$A$2:$C$150,2,0)))</f>
        <v/>
      </c>
      <c r="G117" s="10" t="str">
        <f>IF($E117="","",IF(ISNA(VLOOKUP($E117,DD!$A$2:$C$150,3,0)),"",VLOOKUP($E117,DD!$A$2:$C$150,3,0)))</f>
        <v/>
      </c>
      <c r="H117" s="8"/>
      <c r="I117" s="8"/>
      <c r="J117" s="8"/>
      <c r="K117" s="8"/>
      <c r="L117" s="8"/>
      <c r="M117" s="5"/>
      <c r="N117" s="78">
        <f t="shared" si="41"/>
        <v>0</v>
      </c>
      <c r="O117" s="78">
        <f>IF(N117="",O116,N117+O116)</f>
        <v>0</v>
      </c>
      <c r="Q117" s="35"/>
      <c r="R117" s="35"/>
      <c r="S117" s="35"/>
    </row>
    <row r="118" spans="1:30" ht="15.75" thickBot="1" x14ac:dyDescent="0.3">
      <c r="A118" s="97"/>
      <c r="B118" s="98"/>
      <c r="C118" s="99"/>
      <c r="D118" s="10">
        <v>3</v>
      </c>
      <c r="E118" s="5"/>
      <c r="F118" t="str">
        <f>IF($E118="","",IF(ISNA(VLOOKUP($E118,DD!$A$2:$C$150,2,0)),"NO SUCH DIVE",VLOOKUP($E118,DD!$A$2:$C$150,2,0)))</f>
        <v/>
      </c>
      <c r="G118" s="10" t="str">
        <f>IF($E118="","",IF(ISNA(VLOOKUP($E118,DD!$A$2:$C$150,3,0)),"",VLOOKUP($E118,DD!$A$2:$C$150,3,0)))</f>
        <v/>
      </c>
      <c r="H118" s="8"/>
      <c r="I118" s="8"/>
      <c r="J118" s="8"/>
      <c r="K118" s="8"/>
      <c r="L118" s="8"/>
      <c r="M118" s="5"/>
      <c r="N118" s="78">
        <f t="shared" si="41"/>
        <v>0</v>
      </c>
      <c r="O118" s="79">
        <f>IF(N118="",O117,N118+O117)</f>
        <v>0</v>
      </c>
      <c r="Q118" s="35">
        <f t="shared" ref="Q118" si="76">IF(O118&lt;&gt;"",O118+A116/10000,0)</f>
        <v>3.8999999999999998E-3</v>
      </c>
      <c r="R118" s="35">
        <f t="shared" ref="R118:S118" si="77">B116</f>
        <v>0</v>
      </c>
      <c r="S118" s="35">
        <f t="shared" si="77"/>
        <v>0</v>
      </c>
    </row>
    <row r="119" spans="1:30" x14ac:dyDescent="0.25">
      <c r="A119" s="100">
        <v>40</v>
      </c>
      <c r="B119" s="101"/>
      <c r="C119" s="102"/>
      <c r="D119" s="42">
        <v>1</v>
      </c>
      <c r="E119" s="40"/>
      <c r="F119" s="43" t="str">
        <f>IF($E119="","",IF(ISNA(VLOOKUP($E119,DD!$A$2:$C$150,2,0)),"NO SUCH DIVE",VLOOKUP($E119,DD!$A$2:$C$150,2,0)))</f>
        <v/>
      </c>
      <c r="G119" s="42" t="str">
        <f>IF($E119="","",IF(ISNA(VLOOKUP($E119,DD!$A$2:$C$150,3,0)),"",VLOOKUP($E119,DD!$A$2:$C$150,3,0)))</f>
        <v/>
      </c>
      <c r="H119" s="41"/>
      <c r="I119" s="41"/>
      <c r="J119" s="41"/>
      <c r="K119" s="41"/>
      <c r="L119" s="41"/>
      <c r="M119" s="40"/>
      <c r="N119" s="82">
        <f t="shared" si="41"/>
        <v>0</v>
      </c>
      <c r="O119" s="82">
        <f>IF(N119="","",N119)</f>
        <v>0</v>
      </c>
      <c r="Q119" s="35"/>
      <c r="R119" s="35"/>
      <c r="S119" s="35"/>
    </row>
    <row r="120" spans="1:30" ht="15.75" thickBot="1" x14ac:dyDescent="0.3">
      <c r="A120" s="100"/>
      <c r="B120" s="101"/>
      <c r="C120" s="102"/>
      <c r="D120" s="42">
        <v>2</v>
      </c>
      <c r="E120" s="40"/>
      <c r="F120" s="43" t="str">
        <f>IF($E120="","",IF(ISNA(VLOOKUP($E120,DD!$A$2:$C$150,2,0)),"NO SUCH DIVE",VLOOKUP($E120,DD!$A$2:$C$150,2,0)))</f>
        <v/>
      </c>
      <c r="G120" s="42" t="str">
        <f>IF($E120="","",IF(ISNA(VLOOKUP($E120,DD!$A$2:$C$150,3,0)),"",VLOOKUP($E120,DD!$A$2:$C$150,3,0)))</f>
        <v/>
      </c>
      <c r="H120" s="41"/>
      <c r="I120" s="41"/>
      <c r="J120" s="41"/>
      <c r="K120" s="41"/>
      <c r="L120" s="41"/>
      <c r="M120" s="40"/>
      <c r="N120" s="82">
        <f t="shared" si="41"/>
        <v>0</v>
      </c>
      <c r="O120" s="82">
        <f>IF(N120="",O119,N120+O119)</f>
        <v>0</v>
      </c>
      <c r="Q120" s="35"/>
      <c r="R120" s="35"/>
      <c r="S120" s="35"/>
    </row>
    <row r="121" spans="1:30" ht="15.75" thickBot="1" x14ac:dyDescent="0.3">
      <c r="A121" s="100"/>
      <c r="B121" s="101"/>
      <c r="C121" s="102"/>
      <c r="D121" s="42">
        <v>3</v>
      </c>
      <c r="E121" s="40"/>
      <c r="F121" s="43" t="str">
        <f>IF($E121="","",IF(ISNA(VLOOKUP($E121,DD!$A$2:$C$150,2,0)),"NO SUCH DIVE",VLOOKUP($E121,DD!$A$2:$C$150,2,0)))</f>
        <v/>
      </c>
      <c r="G121" s="42" t="str">
        <f>IF($E121="","",IF(ISNA(VLOOKUP($E121,DD!$A$2:$C$150,3,0)),"",VLOOKUP($E121,DD!$A$2:$C$150,3,0)))</f>
        <v/>
      </c>
      <c r="H121" s="41"/>
      <c r="I121" s="41"/>
      <c r="J121" s="41"/>
      <c r="K121" s="41"/>
      <c r="L121" s="41"/>
      <c r="M121" s="40"/>
      <c r="N121" s="82">
        <f t="shared" si="41"/>
        <v>0</v>
      </c>
      <c r="O121" s="83">
        <f>IF(N121="",O120,N121+O120)</f>
        <v>0</v>
      </c>
      <c r="Q121" s="35">
        <f t="shared" ref="Q121" si="78">IF(O121&lt;&gt;"",O121+A119/10000,0)</f>
        <v>4.0000000000000001E-3</v>
      </c>
      <c r="R121" s="35">
        <f t="shared" ref="R121:S121" si="79">B119</f>
        <v>0</v>
      </c>
      <c r="S121" s="35">
        <f t="shared" si="79"/>
        <v>0</v>
      </c>
    </row>
    <row r="122" spans="1:30" ht="15.75" thickBot="1" x14ac:dyDescent="0.3">
      <c r="B122" s="22"/>
      <c r="C122" s="22"/>
      <c r="Q122" s="36">
        <v>0</v>
      </c>
      <c r="R122" s="36"/>
      <c r="S122" s="36"/>
    </row>
    <row r="123" spans="1:30" ht="30" x14ac:dyDescent="0.25">
      <c r="C123" s="11" t="s">
        <v>219</v>
      </c>
      <c r="D123" s="28" t="s">
        <v>218</v>
      </c>
      <c r="E123" s="12" t="s">
        <v>217</v>
      </c>
      <c r="F123" s="12" t="s">
        <v>186</v>
      </c>
      <c r="G123" s="12" t="s">
        <v>215</v>
      </c>
      <c r="H123" s="12" t="s">
        <v>241</v>
      </c>
      <c r="I123" s="13" t="s">
        <v>224</v>
      </c>
      <c r="Q123" s="60" t="s">
        <v>227</v>
      </c>
      <c r="R123" s="60" t="s">
        <v>228</v>
      </c>
      <c r="S123" s="60" t="s">
        <v>229</v>
      </c>
      <c r="T123" s="60" t="s">
        <v>230</v>
      </c>
      <c r="U123" s="60" t="s">
        <v>231</v>
      </c>
      <c r="V123" s="60" t="s">
        <v>232</v>
      </c>
      <c r="W123" s="60" t="s">
        <v>233</v>
      </c>
      <c r="X123" s="60" t="s">
        <v>234</v>
      </c>
      <c r="Y123" s="60" t="s">
        <v>235</v>
      </c>
      <c r="Z123" s="60" t="s">
        <v>236</v>
      </c>
      <c r="AA123" s="60" t="s">
        <v>226</v>
      </c>
      <c r="AB123" s="60" t="s">
        <v>237</v>
      </c>
      <c r="AC123" s="60" t="s">
        <v>238</v>
      </c>
      <c r="AD123" s="60" t="s">
        <v>245</v>
      </c>
    </row>
    <row r="124" spans="1:30" x14ac:dyDescent="0.25">
      <c r="C124" s="14">
        <f>IF(E124&lt;1,0,1)</f>
        <v>0</v>
      </c>
      <c r="D124" s="15" t="str">
        <f>IF(OR(C124&lt;1,H124&lt;&gt;"",COUNTIF(P$124:P124,P124)&gt;3),"",VLOOKUP(C124-COUNTA(H$124:H124),DD!$F$1:$G$13,2))</f>
        <v/>
      </c>
      <c r="E124" s="62">
        <f>IF(LARGE($Q$2:$Q$122,ROW()-123)&lt;1,0,LARGE($Q$2:$Q$122,ROW()-123))</f>
        <v>0</v>
      </c>
      <c r="F124" s="16">
        <f>VLOOKUP(E124,$Q$2:$S$122,2,FALSE)</f>
        <v>0</v>
      </c>
      <c r="G124" s="15">
        <f>VLOOKUP(E124,$Q$2:$S$122,3,FALSE)</f>
        <v>0</v>
      </c>
      <c r="H124" s="29"/>
      <c r="I124" s="17" t="str">
        <f t="shared" ref="I124:I163" si="80">IF(AND(OR(C124=C123,C124=C125),C124&lt;&gt;0),"TIE","")</f>
        <v/>
      </c>
      <c r="P124" s="16" t="str">
        <f>G124&amp;H124</f>
        <v>0</v>
      </c>
      <c r="Q124" s="61" t="str">
        <f>IF($G124=Q$123,$D124,"")</f>
        <v/>
      </c>
      <c r="R124" s="61" t="str">
        <f t="shared" ref="R124:AD139" si="81">IF($G124=R$123,$D124,"")</f>
        <v/>
      </c>
      <c r="S124" s="61" t="str">
        <f t="shared" si="81"/>
        <v/>
      </c>
      <c r="T124" s="61" t="str">
        <f t="shared" si="81"/>
        <v/>
      </c>
      <c r="U124" s="61" t="str">
        <f t="shared" si="81"/>
        <v/>
      </c>
      <c r="V124" s="61" t="str">
        <f t="shared" si="81"/>
        <v/>
      </c>
      <c r="W124" s="61" t="str">
        <f t="shared" si="81"/>
        <v/>
      </c>
      <c r="X124" s="61" t="str">
        <f t="shared" si="81"/>
        <v/>
      </c>
      <c r="Y124" s="61" t="str">
        <f t="shared" si="81"/>
        <v/>
      </c>
      <c r="Z124" s="61" t="str">
        <f t="shared" si="81"/>
        <v/>
      </c>
      <c r="AA124" s="61" t="str">
        <f t="shared" si="81"/>
        <v/>
      </c>
      <c r="AB124" s="61" t="str">
        <f t="shared" si="81"/>
        <v/>
      </c>
      <c r="AC124" s="61" t="str">
        <f t="shared" si="81"/>
        <v/>
      </c>
      <c r="AD124" s="61" t="str">
        <f t="shared" si="81"/>
        <v/>
      </c>
    </row>
    <row r="125" spans="1:30" x14ac:dyDescent="0.25">
      <c r="C125" s="14">
        <f>IF(E125&lt;1,0,IF(INT(E125*100)=INT(E124*100),C124,ROW()-123))</f>
        <v>0</v>
      </c>
      <c r="D125" s="15" t="str">
        <f>IF(OR(C125&lt;1,H125&lt;&gt;"",COUNTIF(P$124:P125,P125)&gt;3),"",VLOOKUP(C125-COUNTA(H$124:H125),DD!$F$1:$G$13,2))</f>
        <v/>
      </c>
      <c r="E125" s="62">
        <f t="shared" ref="E125:E163" si="82">IF(LARGE($Q$2:$Q$122,ROW()-123)&lt;1,0,LARGE($Q$2:$Q$122,ROW()-123))</f>
        <v>0</v>
      </c>
      <c r="F125" s="16">
        <f t="shared" ref="F125:F163" si="83">VLOOKUP(E125,$Q$2:$S$122,2,FALSE)</f>
        <v>0</v>
      </c>
      <c r="G125" s="15">
        <f t="shared" ref="G125:G163" si="84">VLOOKUP(E125,$Q$2:$S$122,3,FALSE)</f>
        <v>0</v>
      </c>
      <c r="H125" s="29"/>
      <c r="I125" s="17" t="str">
        <f t="shared" si="80"/>
        <v/>
      </c>
      <c r="P125" s="16" t="str">
        <f t="shared" ref="P125:P163" si="85">G125&amp;H125</f>
        <v>0</v>
      </c>
      <c r="Q125" s="61" t="str">
        <f t="shared" ref="Q125:AD157" si="86">IF($G125=Q$123,$D125,"")</f>
        <v/>
      </c>
      <c r="R125" s="61" t="str">
        <f t="shared" si="81"/>
        <v/>
      </c>
      <c r="S125" s="61" t="str">
        <f t="shared" si="81"/>
        <v/>
      </c>
      <c r="T125" s="61" t="str">
        <f t="shared" si="81"/>
        <v/>
      </c>
      <c r="U125" s="61" t="str">
        <f t="shared" si="81"/>
        <v/>
      </c>
      <c r="V125" s="61" t="str">
        <f t="shared" si="81"/>
        <v/>
      </c>
      <c r="W125" s="61" t="str">
        <f t="shared" si="81"/>
        <v/>
      </c>
      <c r="X125" s="61" t="str">
        <f t="shared" si="81"/>
        <v/>
      </c>
      <c r="Y125" s="61" t="str">
        <f t="shared" si="81"/>
        <v/>
      </c>
      <c r="Z125" s="61" t="str">
        <f t="shared" si="81"/>
        <v/>
      </c>
      <c r="AA125" s="61" t="str">
        <f t="shared" si="81"/>
        <v/>
      </c>
      <c r="AB125" s="61" t="str">
        <f t="shared" si="81"/>
        <v/>
      </c>
      <c r="AC125" s="61" t="str">
        <f t="shared" si="81"/>
        <v/>
      </c>
      <c r="AD125" s="61" t="str">
        <f t="shared" si="81"/>
        <v/>
      </c>
    </row>
    <row r="126" spans="1:30" x14ac:dyDescent="0.25">
      <c r="C126" s="14">
        <f t="shared" ref="C126:C163" si="87">IF(E126&lt;1,0,IF(INT(E126*100)=INT(E125*100),C125,ROW()-123))</f>
        <v>0</v>
      </c>
      <c r="D126" s="15" t="str">
        <f>IF(OR(C126&lt;1,H126&lt;&gt;"",COUNTIF(P$124:P126,P126)&gt;3),"",VLOOKUP(C126-COUNTA(H$124:H126),DD!$F$1:$G$13,2))</f>
        <v/>
      </c>
      <c r="E126" s="62">
        <f t="shared" si="82"/>
        <v>0</v>
      </c>
      <c r="F126" s="16">
        <f t="shared" si="83"/>
        <v>0</v>
      </c>
      <c r="G126" s="15">
        <f t="shared" si="84"/>
        <v>0</v>
      </c>
      <c r="H126" s="29"/>
      <c r="I126" s="17" t="str">
        <f t="shared" si="80"/>
        <v/>
      </c>
      <c r="P126" s="16" t="str">
        <f t="shared" si="85"/>
        <v>0</v>
      </c>
      <c r="Q126" s="61" t="str">
        <f t="shared" si="86"/>
        <v/>
      </c>
      <c r="R126" s="61" t="str">
        <f t="shared" si="81"/>
        <v/>
      </c>
      <c r="S126" s="61" t="str">
        <f t="shared" si="81"/>
        <v/>
      </c>
      <c r="T126" s="61" t="str">
        <f t="shared" si="81"/>
        <v/>
      </c>
      <c r="U126" s="61" t="str">
        <f t="shared" si="81"/>
        <v/>
      </c>
      <c r="V126" s="61" t="str">
        <f t="shared" si="81"/>
        <v/>
      </c>
      <c r="W126" s="61" t="str">
        <f t="shared" si="81"/>
        <v/>
      </c>
      <c r="X126" s="61" t="str">
        <f t="shared" si="81"/>
        <v/>
      </c>
      <c r="Y126" s="61" t="str">
        <f t="shared" si="81"/>
        <v/>
      </c>
      <c r="Z126" s="61" t="str">
        <f t="shared" si="81"/>
        <v/>
      </c>
      <c r="AA126" s="61" t="str">
        <f t="shared" si="81"/>
        <v/>
      </c>
      <c r="AB126" s="61" t="str">
        <f t="shared" si="81"/>
        <v/>
      </c>
      <c r="AC126" s="61" t="str">
        <f t="shared" si="81"/>
        <v/>
      </c>
      <c r="AD126" s="61" t="str">
        <f t="shared" si="81"/>
        <v/>
      </c>
    </row>
    <row r="127" spans="1:30" x14ac:dyDescent="0.25">
      <c r="C127" s="14">
        <f t="shared" si="87"/>
        <v>0</v>
      </c>
      <c r="D127" s="15" t="str">
        <f>IF(OR(C127&lt;1,H127&lt;&gt;"",COUNTIF(P$124:P127,P127)&gt;3),"",VLOOKUP(C127-COUNTA(H$124:H127),DD!$F$1:$G$13,2))</f>
        <v/>
      </c>
      <c r="E127" s="62">
        <f t="shared" si="82"/>
        <v>0</v>
      </c>
      <c r="F127" s="16">
        <f t="shared" si="83"/>
        <v>0</v>
      </c>
      <c r="G127" s="15">
        <f t="shared" si="84"/>
        <v>0</v>
      </c>
      <c r="H127" s="29"/>
      <c r="I127" s="17" t="str">
        <f t="shared" si="80"/>
        <v/>
      </c>
      <c r="P127" s="16" t="str">
        <f t="shared" si="85"/>
        <v>0</v>
      </c>
      <c r="Q127" s="61" t="str">
        <f t="shared" si="86"/>
        <v/>
      </c>
      <c r="R127" s="61" t="str">
        <f t="shared" si="81"/>
        <v/>
      </c>
      <c r="S127" s="61" t="str">
        <f t="shared" si="81"/>
        <v/>
      </c>
      <c r="T127" s="61" t="str">
        <f t="shared" si="81"/>
        <v/>
      </c>
      <c r="U127" s="61" t="str">
        <f t="shared" si="81"/>
        <v/>
      </c>
      <c r="V127" s="61" t="str">
        <f t="shared" si="81"/>
        <v/>
      </c>
      <c r="W127" s="61" t="str">
        <f t="shared" si="81"/>
        <v/>
      </c>
      <c r="X127" s="61" t="str">
        <f t="shared" si="81"/>
        <v/>
      </c>
      <c r="Y127" s="61" t="str">
        <f t="shared" si="81"/>
        <v/>
      </c>
      <c r="Z127" s="61" t="str">
        <f t="shared" si="81"/>
        <v/>
      </c>
      <c r="AA127" s="61" t="str">
        <f t="shared" si="81"/>
        <v/>
      </c>
      <c r="AB127" s="61" t="str">
        <f t="shared" si="81"/>
        <v/>
      </c>
      <c r="AC127" s="61" t="str">
        <f t="shared" si="81"/>
        <v/>
      </c>
      <c r="AD127" s="61" t="str">
        <f t="shared" si="81"/>
        <v/>
      </c>
    </row>
    <row r="128" spans="1:30" x14ac:dyDescent="0.25">
      <c r="C128" s="14">
        <f t="shared" si="87"/>
        <v>0</v>
      </c>
      <c r="D128" s="15" t="str">
        <f>IF(OR(C128&lt;1,H128&lt;&gt;"",COUNTIF(P$124:P128,P128)&gt;3),"",VLOOKUP(C128-COUNTA(H$124:H128),DD!$F$1:$G$13,2))</f>
        <v/>
      </c>
      <c r="E128" s="62">
        <f t="shared" si="82"/>
        <v>0</v>
      </c>
      <c r="F128" s="16">
        <f t="shared" si="83"/>
        <v>0</v>
      </c>
      <c r="G128" s="15">
        <f t="shared" si="84"/>
        <v>0</v>
      </c>
      <c r="H128" s="29"/>
      <c r="I128" s="17" t="str">
        <f t="shared" si="80"/>
        <v/>
      </c>
      <c r="P128" s="16" t="str">
        <f t="shared" si="85"/>
        <v>0</v>
      </c>
      <c r="Q128" s="61" t="str">
        <f t="shared" si="86"/>
        <v/>
      </c>
      <c r="R128" s="61" t="str">
        <f t="shared" si="81"/>
        <v/>
      </c>
      <c r="S128" s="61" t="str">
        <f t="shared" si="81"/>
        <v/>
      </c>
      <c r="T128" s="61" t="str">
        <f t="shared" si="81"/>
        <v/>
      </c>
      <c r="U128" s="61" t="str">
        <f t="shared" si="81"/>
        <v/>
      </c>
      <c r="V128" s="61" t="str">
        <f t="shared" si="81"/>
        <v/>
      </c>
      <c r="W128" s="61" t="str">
        <f t="shared" si="81"/>
        <v/>
      </c>
      <c r="X128" s="61" t="str">
        <f t="shared" si="81"/>
        <v/>
      </c>
      <c r="Y128" s="61" t="str">
        <f t="shared" si="81"/>
        <v/>
      </c>
      <c r="Z128" s="61" t="str">
        <f t="shared" si="81"/>
        <v/>
      </c>
      <c r="AA128" s="61" t="str">
        <f t="shared" si="81"/>
        <v/>
      </c>
      <c r="AB128" s="61" t="str">
        <f t="shared" si="81"/>
        <v/>
      </c>
      <c r="AC128" s="61" t="str">
        <f t="shared" si="81"/>
        <v/>
      </c>
      <c r="AD128" s="61" t="str">
        <f t="shared" si="81"/>
        <v/>
      </c>
    </row>
    <row r="129" spans="3:30" x14ac:dyDescent="0.25">
      <c r="C129" s="14">
        <f t="shared" si="87"/>
        <v>0</v>
      </c>
      <c r="D129" s="15" t="str">
        <f>IF(OR(C129&lt;1,H129&lt;&gt;"",COUNTIF(P$124:P129,P129)&gt;3),"",VLOOKUP(C129-COUNTA(H$124:H129),DD!$F$1:$G$13,2))</f>
        <v/>
      </c>
      <c r="E129" s="62">
        <f t="shared" si="82"/>
        <v>0</v>
      </c>
      <c r="F129" s="16">
        <f t="shared" si="83"/>
        <v>0</v>
      </c>
      <c r="G129" s="15">
        <f t="shared" si="84"/>
        <v>0</v>
      </c>
      <c r="H129" s="29"/>
      <c r="I129" s="17" t="str">
        <f t="shared" si="80"/>
        <v/>
      </c>
      <c r="P129" s="16" t="str">
        <f t="shared" si="85"/>
        <v>0</v>
      </c>
      <c r="Q129" s="61" t="str">
        <f t="shared" si="86"/>
        <v/>
      </c>
      <c r="R129" s="61" t="str">
        <f t="shared" si="81"/>
        <v/>
      </c>
      <c r="S129" s="61" t="str">
        <f t="shared" si="81"/>
        <v/>
      </c>
      <c r="T129" s="61" t="str">
        <f t="shared" si="81"/>
        <v/>
      </c>
      <c r="U129" s="61" t="str">
        <f t="shared" si="81"/>
        <v/>
      </c>
      <c r="V129" s="61" t="str">
        <f t="shared" si="81"/>
        <v/>
      </c>
      <c r="W129" s="61" t="str">
        <f t="shared" si="81"/>
        <v/>
      </c>
      <c r="X129" s="61" t="str">
        <f t="shared" si="81"/>
        <v/>
      </c>
      <c r="Y129" s="61" t="str">
        <f t="shared" si="81"/>
        <v/>
      </c>
      <c r="Z129" s="61" t="str">
        <f t="shared" si="81"/>
        <v/>
      </c>
      <c r="AA129" s="61" t="str">
        <f t="shared" si="81"/>
        <v/>
      </c>
      <c r="AB129" s="61" t="str">
        <f t="shared" si="81"/>
        <v/>
      </c>
      <c r="AC129" s="61" t="str">
        <f t="shared" si="81"/>
        <v/>
      </c>
      <c r="AD129" s="61" t="str">
        <f t="shared" si="81"/>
        <v/>
      </c>
    </row>
    <row r="130" spans="3:30" x14ac:dyDescent="0.25">
      <c r="C130" s="14">
        <f t="shared" si="87"/>
        <v>0</v>
      </c>
      <c r="D130" s="15" t="str">
        <f>IF(OR(C130&lt;1,H130&lt;&gt;"",COUNTIF(P$124:P130,P130)&gt;3),"",VLOOKUP(C130-COUNTA(H$124:H130),DD!$F$1:$G$13,2))</f>
        <v/>
      </c>
      <c r="E130" s="62">
        <f t="shared" si="82"/>
        <v>0</v>
      </c>
      <c r="F130" s="16">
        <f t="shared" si="83"/>
        <v>0</v>
      </c>
      <c r="G130" s="15">
        <f t="shared" si="84"/>
        <v>0</v>
      </c>
      <c r="H130" s="29"/>
      <c r="I130" s="17" t="str">
        <f t="shared" si="80"/>
        <v/>
      </c>
      <c r="P130" s="16" t="str">
        <f t="shared" si="85"/>
        <v>0</v>
      </c>
      <c r="Q130" s="61" t="str">
        <f t="shared" si="86"/>
        <v/>
      </c>
      <c r="R130" s="61" t="str">
        <f t="shared" si="81"/>
        <v/>
      </c>
      <c r="S130" s="61" t="str">
        <f t="shared" si="81"/>
        <v/>
      </c>
      <c r="T130" s="61" t="str">
        <f t="shared" si="81"/>
        <v/>
      </c>
      <c r="U130" s="61" t="str">
        <f t="shared" si="81"/>
        <v/>
      </c>
      <c r="V130" s="61" t="str">
        <f t="shared" si="81"/>
        <v/>
      </c>
      <c r="W130" s="61" t="str">
        <f t="shared" si="81"/>
        <v/>
      </c>
      <c r="X130" s="61" t="str">
        <f t="shared" si="81"/>
        <v/>
      </c>
      <c r="Y130" s="61" t="str">
        <f t="shared" si="81"/>
        <v/>
      </c>
      <c r="Z130" s="61" t="str">
        <f t="shared" si="81"/>
        <v/>
      </c>
      <c r="AA130" s="61" t="str">
        <f t="shared" si="81"/>
        <v/>
      </c>
      <c r="AB130" s="61" t="str">
        <f t="shared" si="81"/>
        <v/>
      </c>
      <c r="AC130" s="61" t="str">
        <f t="shared" si="81"/>
        <v/>
      </c>
      <c r="AD130" s="61" t="str">
        <f t="shared" si="81"/>
        <v/>
      </c>
    </row>
    <row r="131" spans="3:30" x14ac:dyDescent="0.25">
      <c r="C131" s="14">
        <f t="shared" si="87"/>
        <v>0</v>
      </c>
      <c r="D131" s="15" t="str">
        <f>IF(OR(C131&lt;1,H131&lt;&gt;"",COUNTIF(P$124:P131,P131)&gt;3),"",VLOOKUP(C131-COUNTA(H$124:H131),DD!$F$1:$G$13,2))</f>
        <v/>
      </c>
      <c r="E131" s="62">
        <f t="shared" si="82"/>
        <v>0</v>
      </c>
      <c r="F131" s="16">
        <f t="shared" si="83"/>
        <v>0</v>
      </c>
      <c r="G131" s="15">
        <f t="shared" si="84"/>
        <v>0</v>
      </c>
      <c r="H131" s="29"/>
      <c r="I131" s="17" t="str">
        <f t="shared" si="80"/>
        <v/>
      </c>
      <c r="P131" s="16" t="str">
        <f t="shared" si="85"/>
        <v>0</v>
      </c>
      <c r="Q131" s="61" t="str">
        <f t="shared" si="86"/>
        <v/>
      </c>
      <c r="R131" s="61" t="str">
        <f t="shared" si="81"/>
        <v/>
      </c>
      <c r="S131" s="61" t="str">
        <f t="shared" si="81"/>
        <v/>
      </c>
      <c r="T131" s="61" t="str">
        <f t="shared" si="81"/>
        <v/>
      </c>
      <c r="U131" s="61" t="str">
        <f t="shared" si="81"/>
        <v/>
      </c>
      <c r="V131" s="61" t="str">
        <f t="shared" si="81"/>
        <v/>
      </c>
      <c r="W131" s="61" t="str">
        <f t="shared" si="81"/>
        <v/>
      </c>
      <c r="X131" s="61" t="str">
        <f t="shared" si="81"/>
        <v/>
      </c>
      <c r="Y131" s="61" t="str">
        <f t="shared" si="81"/>
        <v/>
      </c>
      <c r="Z131" s="61" t="str">
        <f t="shared" si="81"/>
        <v/>
      </c>
      <c r="AA131" s="61" t="str">
        <f t="shared" si="81"/>
        <v/>
      </c>
      <c r="AB131" s="61" t="str">
        <f t="shared" si="81"/>
        <v/>
      </c>
      <c r="AC131" s="61" t="str">
        <f t="shared" si="81"/>
        <v/>
      </c>
      <c r="AD131" s="61" t="str">
        <f t="shared" si="81"/>
        <v/>
      </c>
    </row>
    <row r="132" spans="3:30" x14ac:dyDescent="0.25">
      <c r="C132" s="14">
        <f t="shared" si="87"/>
        <v>0</v>
      </c>
      <c r="D132" s="15" t="str">
        <f>IF(OR(C132&lt;1,H132&lt;&gt;"",COUNTIF(P$124:P132,P132)&gt;3),"",VLOOKUP(C132-COUNTA(H$124:H132),DD!$F$1:$G$13,2))</f>
        <v/>
      </c>
      <c r="E132" s="62">
        <f t="shared" si="82"/>
        <v>0</v>
      </c>
      <c r="F132" s="16">
        <f t="shared" si="83"/>
        <v>0</v>
      </c>
      <c r="G132" s="15">
        <f t="shared" si="84"/>
        <v>0</v>
      </c>
      <c r="H132" s="29"/>
      <c r="I132" s="17" t="str">
        <f t="shared" si="80"/>
        <v/>
      </c>
      <c r="P132" s="16" t="str">
        <f t="shared" si="85"/>
        <v>0</v>
      </c>
      <c r="Q132" s="61" t="str">
        <f t="shared" si="86"/>
        <v/>
      </c>
      <c r="R132" s="61" t="str">
        <f t="shared" si="81"/>
        <v/>
      </c>
      <c r="S132" s="61" t="str">
        <f t="shared" si="81"/>
        <v/>
      </c>
      <c r="T132" s="61" t="str">
        <f t="shared" si="81"/>
        <v/>
      </c>
      <c r="U132" s="61" t="str">
        <f t="shared" si="81"/>
        <v/>
      </c>
      <c r="V132" s="61" t="str">
        <f t="shared" si="81"/>
        <v/>
      </c>
      <c r="W132" s="61" t="str">
        <f t="shared" si="81"/>
        <v/>
      </c>
      <c r="X132" s="61" t="str">
        <f t="shared" si="81"/>
        <v/>
      </c>
      <c r="Y132" s="61" t="str">
        <f t="shared" si="81"/>
        <v/>
      </c>
      <c r="Z132" s="61" t="str">
        <f t="shared" si="81"/>
        <v/>
      </c>
      <c r="AA132" s="61" t="str">
        <f t="shared" si="81"/>
        <v/>
      </c>
      <c r="AB132" s="61" t="str">
        <f t="shared" si="81"/>
        <v/>
      </c>
      <c r="AC132" s="61" t="str">
        <f t="shared" si="81"/>
        <v/>
      </c>
      <c r="AD132" s="61" t="str">
        <f t="shared" si="81"/>
        <v/>
      </c>
    </row>
    <row r="133" spans="3:30" x14ac:dyDescent="0.25">
      <c r="C133" s="14">
        <f t="shared" si="87"/>
        <v>0</v>
      </c>
      <c r="D133" s="15" t="str">
        <f>IF(OR(C133&lt;1,H133&lt;&gt;"",COUNTIF(P$124:P133,P133)&gt;3),"",VLOOKUP(C133-COUNTA(H$124:H133),DD!$F$1:$G$13,2))</f>
        <v/>
      </c>
      <c r="E133" s="62">
        <f t="shared" si="82"/>
        <v>0</v>
      </c>
      <c r="F133" s="16">
        <f t="shared" si="83"/>
        <v>0</v>
      </c>
      <c r="G133" s="15">
        <f t="shared" si="84"/>
        <v>0</v>
      </c>
      <c r="H133" s="29"/>
      <c r="I133" s="17" t="str">
        <f t="shared" si="80"/>
        <v/>
      </c>
      <c r="P133" s="16" t="str">
        <f t="shared" si="85"/>
        <v>0</v>
      </c>
      <c r="Q133" s="61" t="str">
        <f t="shared" si="86"/>
        <v/>
      </c>
      <c r="R133" s="61" t="str">
        <f t="shared" si="81"/>
        <v/>
      </c>
      <c r="S133" s="61" t="str">
        <f t="shared" si="81"/>
        <v/>
      </c>
      <c r="T133" s="61" t="str">
        <f t="shared" si="81"/>
        <v/>
      </c>
      <c r="U133" s="61" t="str">
        <f t="shared" si="81"/>
        <v/>
      </c>
      <c r="V133" s="61" t="str">
        <f t="shared" si="81"/>
        <v/>
      </c>
      <c r="W133" s="61" t="str">
        <f t="shared" si="81"/>
        <v/>
      </c>
      <c r="X133" s="61" t="str">
        <f t="shared" si="81"/>
        <v/>
      </c>
      <c r="Y133" s="61" t="str">
        <f t="shared" si="81"/>
        <v/>
      </c>
      <c r="Z133" s="61" t="str">
        <f t="shared" si="81"/>
        <v/>
      </c>
      <c r="AA133" s="61" t="str">
        <f t="shared" si="81"/>
        <v/>
      </c>
      <c r="AB133" s="61" t="str">
        <f t="shared" si="81"/>
        <v/>
      </c>
      <c r="AC133" s="61" t="str">
        <f t="shared" si="81"/>
        <v/>
      </c>
      <c r="AD133" s="61" t="str">
        <f t="shared" si="81"/>
        <v/>
      </c>
    </row>
    <row r="134" spans="3:30" x14ac:dyDescent="0.25">
      <c r="C134" s="14">
        <f t="shared" si="87"/>
        <v>0</v>
      </c>
      <c r="D134" s="15" t="str">
        <f>IF(OR(C134&lt;1,H134&lt;&gt;"",COUNTIF(P$124:P134,P134)&gt;3),"",VLOOKUP(C134-COUNTA(H$124:H134),DD!$F$1:$G$13,2))</f>
        <v/>
      </c>
      <c r="E134" s="62">
        <f t="shared" si="82"/>
        <v>0</v>
      </c>
      <c r="F134" s="16">
        <f t="shared" si="83"/>
        <v>0</v>
      </c>
      <c r="G134" s="15">
        <f t="shared" si="84"/>
        <v>0</v>
      </c>
      <c r="H134" s="29"/>
      <c r="I134" s="17" t="str">
        <f t="shared" si="80"/>
        <v/>
      </c>
      <c r="P134" s="16" t="str">
        <f t="shared" si="85"/>
        <v>0</v>
      </c>
      <c r="Q134" s="61" t="str">
        <f t="shared" si="86"/>
        <v/>
      </c>
      <c r="R134" s="61" t="str">
        <f t="shared" si="81"/>
        <v/>
      </c>
      <c r="S134" s="61" t="str">
        <f t="shared" si="81"/>
        <v/>
      </c>
      <c r="T134" s="61" t="str">
        <f t="shared" si="81"/>
        <v/>
      </c>
      <c r="U134" s="61" t="str">
        <f t="shared" si="81"/>
        <v/>
      </c>
      <c r="V134" s="61" t="str">
        <f t="shared" si="81"/>
        <v/>
      </c>
      <c r="W134" s="61" t="str">
        <f t="shared" si="81"/>
        <v/>
      </c>
      <c r="X134" s="61" t="str">
        <f t="shared" si="81"/>
        <v/>
      </c>
      <c r="Y134" s="61" t="str">
        <f t="shared" si="81"/>
        <v/>
      </c>
      <c r="Z134" s="61" t="str">
        <f t="shared" si="81"/>
        <v/>
      </c>
      <c r="AA134" s="61" t="str">
        <f t="shared" si="81"/>
        <v/>
      </c>
      <c r="AB134" s="61" t="str">
        <f t="shared" si="81"/>
        <v/>
      </c>
      <c r="AC134" s="61" t="str">
        <f t="shared" si="81"/>
        <v/>
      </c>
      <c r="AD134" s="61" t="str">
        <f t="shared" si="81"/>
        <v/>
      </c>
    </row>
    <row r="135" spans="3:30" x14ac:dyDescent="0.25">
      <c r="C135" s="14">
        <f t="shared" si="87"/>
        <v>0</v>
      </c>
      <c r="D135" s="15" t="str">
        <f>IF(OR(C135&lt;1,H135&lt;&gt;"",COUNTIF(P$124:P135,P135)&gt;3),"",VLOOKUP(C135-COUNTA(H$124:H135),DD!$F$1:$G$13,2))</f>
        <v/>
      </c>
      <c r="E135" s="62">
        <f t="shared" si="82"/>
        <v>0</v>
      </c>
      <c r="F135" s="16">
        <f t="shared" si="83"/>
        <v>0</v>
      </c>
      <c r="G135" s="15">
        <f t="shared" si="84"/>
        <v>0</v>
      </c>
      <c r="H135" s="29"/>
      <c r="I135" s="17" t="str">
        <f t="shared" si="80"/>
        <v/>
      </c>
      <c r="P135" s="16" t="str">
        <f t="shared" si="85"/>
        <v>0</v>
      </c>
      <c r="Q135" s="61" t="str">
        <f t="shared" si="86"/>
        <v/>
      </c>
      <c r="R135" s="61" t="str">
        <f t="shared" si="81"/>
        <v/>
      </c>
      <c r="S135" s="61" t="str">
        <f t="shared" si="81"/>
        <v/>
      </c>
      <c r="T135" s="61" t="str">
        <f t="shared" si="81"/>
        <v/>
      </c>
      <c r="U135" s="61" t="str">
        <f t="shared" si="81"/>
        <v/>
      </c>
      <c r="V135" s="61" t="str">
        <f t="shared" si="81"/>
        <v/>
      </c>
      <c r="W135" s="61" t="str">
        <f t="shared" si="81"/>
        <v/>
      </c>
      <c r="X135" s="61" t="str">
        <f t="shared" si="81"/>
        <v/>
      </c>
      <c r="Y135" s="61" t="str">
        <f t="shared" si="81"/>
        <v/>
      </c>
      <c r="Z135" s="61" t="str">
        <f t="shared" si="81"/>
        <v/>
      </c>
      <c r="AA135" s="61" t="str">
        <f t="shared" si="81"/>
        <v/>
      </c>
      <c r="AB135" s="61" t="str">
        <f t="shared" si="81"/>
        <v/>
      </c>
      <c r="AC135" s="61" t="str">
        <f t="shared" si="81"/>
        <v/>
      </c>
      <c r="AD135" s="61" t="str">
        <f t="shared" si="81"/>
        <v/>
      </c>
    </row>
    <row r="136" spans="3:30" x14ac:dyDescent="0.25">
      <c r="C136" s="14">
        <f t="shared" si="87"/>
        <v>0</v>
      </c>
      <c r="D136" s="15" t="str">
        <f>IF(OR(C136&lt;1,H136&lt;&gt;"",COUNTIF(P$124:P136,P136)&gt;3),"",VLOOKUP(C136-COUNTA(H$124:H136),DD!$F$1:$G$13,2))</f>
        <v/>
      </c>
      <c r="E136" s="62">
        <f t="shared" si="82"/>
        <v>0</v>
      </c>
      <c r="F136" s="16">
        <f t="shared" si="83"/>
        <v>0</v>
      </c>
      <c r="G136" s="15">
        <f t="shared" si="84"/>
        <v>0</v>
      </c>
      <c r="H136" s="29"/>
      <c r="I136" s="17" t="str">
        <f t="shared" si="80"/>
        <v/>
      </c>
      <c r="P136" s="16" t="str">
        <f t="shared" si="85"/>
        <v>0</v>
      </c>
      <c r="Q136" s="61" t="str">
        <f t="shared" si="86"/>
        <v/>
      </c>
      <c r="R136" s="61" t="str">
        <f t="shared" si="81"/>
        <v/>
      </c>
      <c r="S136" s="61" t="str">
        <f t="shared" si="81"/>
        <v/>
      </c>
      <c r="T136" s="61" t="str">
        <f t="shared" si="81"/>
        <v/>
      </c>
      <c r="U136" s="61" t="str">
        <f t="shared" si="81"/>
        <v/>
      </c>
      <c r="V136" s="61" t="str">
        <f t="shared" si="81"/>
        <v/>
      </c>
      <c r="W136" s="61" t="str">
        <f t="shared" si="81"/>
        <v/>
      </c>
      <c r="X136" s="61" t="str">
        <f t="shared" si="81"/>
        <v/>
      </c>
      <c r="Y136" s="61" t="str">
        <f t="shared" si="81"/>
        <v/>
      </c>
      <c r="Z136" s="61" t="str">
        <f t="shared" si="81"/>
        <v/>
      </c>
      <c r="AA136" s="61" t="str">
        <f t="shared" si="81"/>
        <v/>
      </c>
      <c r="AB136" s="61" t="str">
        <f t="shared" si="81"/>
        <v/>
      </c>
      <c r="AC136" s="61" t="str">
        <f t="shared" si="81"/>
        <v/>
      </c>
      <c r="AD136" s="61" t="str">
        <f t="shared" si="81"/>
        <v/>
      </c>
    </row>
    <row r="137" spans="3:30" x14ac:dyDescent="0.25">
      <c r="C137" s="14">
        <f t="shared" si="87"/>
        <v>0</v>
      </c>
      <c r="D137" s="15" t="str">
        <f>IF(OR(C137&lt;1,H137&lt;&gt;"",COUNTIF(P$124:P137,P137)&gt;3),"",VLOOKUP(C137-COUNTA(H$124:H137),DD!$F$1:$G$13,2))</f>
        <v/>
      </c>
      <c r="E137" s="62">
        <f t="shared" si="82"/>
        <v>0</v>
      </c>
      <c r="F137" s="16">
        <f t="shared" si="83"/>
        <v>0</v>
      </c>
      <c r="G137" s="15">
        <f t="shared" si="84"/>
        <v>0</v>
      </c>
      <c r="H137" s="29"/>
      <c r="I137" s="17" t="str">
        <f t="shared" si="80"/>
        <v/>
      </c>
      <c r="P137" s="16" t="str">
        <f t="shared" si="85"/>
        <v>0</v>
      </c>
      <c r="Q137" s="61" t="str">
        <f t="shared" si="86"/>
        <v/>
      </c>
      <c r="R137" s="61" t="str">
        <f t="shared" si="81"/>
        <v/>
      </c>
      <c r="S137" s="61" t="str">
        <f t="shared" si="81"/>
        <v/>
      </c>
      <c r="T137" s="61" t="str">
        <f t="shared" si="81"/>
        <v/>
      </c>
      <c r="U137" s="61" t="str">
        <f t="shared" si="81"/>
        <v/>
      </c>
      <c r="V137" s="61" t="str">
        <f t="shared" si="81"/>
        <v/>
      </c>
      <c r="W137" s="61" t="str">
        <f t="shared" si="81"/>
        <v/>
      </c>
      <c r="X137" s="61" t="str">
        <f t="shared" si="81"/>
        <v/>
      </c>
      <c r="Y137" s="61" t="str">
        <f t="shared" si="81"/>
        <v/>
      </c>
      <c r="Z137" s="61" t="str">
        <f t="shared" si="81"/>
        <v/>
      </c>
      <c r="AA137" s="61" t="str">
        <f t="shared" si="81"/>
        <v/>
      </c>
      <c r="AB137" s="61" t="str">
        <f t="shared" si="81"/>
        <v/>
      </c>
      <c r="AC137" s="61" t="str">
        <f t="shared" si="81"/>
        <v/>
      </c>
      <c r="AD137" s="61" t="str">
        <f t="shared" si="81"/>
        <v/>
      </c>
    </row>
    <row r="138" spans="3:30" x14ac:dyDescent="0.25">
      <c r="C138" s="14">
        <f t="shared" si="87"/>
        <v>0</v>
      </c>
      <c r="D138" s="15" t="str">
        <f>IF(OR(C138&lt;1,H138&lt;&gt;"",COUNTIF(P$124:P138,P138)&gt;3),"",VLOOKUP(C138-COUNTA(H$124:H138),DD!$F$1:$G$13,2))</f>
        <v/>
      </c>
      <c r="E138" s="62">
        <f t="shared" si="82"/>
        <v>0</v>
      </c>
      <c r="F138" s="16">
        <f t="shared" si="83"/>
        <v>0</v>
      </c>
      <c r="G138" s="15">
        <f t="shared" si="84"/>
        <v>0</v>
      </c>
      <c r="H138" s="29"/>
      <c r="I138" s="17" t="str">
        <f t="shared" si="80"/>
        <v/>
      </c>
      <c r="P138" s="16" t="str">
        <f t="shared" si="85"/>
        <v>0</v>
      </c>
      <c r="Q138" s="61" t="str">
        <f t="shared" si="86"/>
        <v/>
      </c>
      <c r="R138" s="61" t="str">
        <f t="shared" si="81"/>
        <v/>
      </c>
      <c r="S138" s="61" t="str">
        <f t="shared" si="81"/>
        <v/>
      </c>
      <c r="T138" s="61" t="str">
        <f t="shared" si="81"/>
        <v/>
      </c>
      <c r="U138" s="61" t="str">
        <f t="shared" si="81"/>
        <v/>
      </c>
      <c r="V138" s="61" t="str">
        <f t="shared" si="81"/>
        <v/>
      </c>
      <c r="W138" s="61" t="str">
        <f t="shared" si="81"/>
        <v/>
      </c>
      <c r="X138" s="61" t="str">
        <f t="shared" si="81"/>
        <v/>
      </c>
      <c r="Y138" s="61" t="str">
        <f t="shared" si="81"/>
        <v/>
      </c>
      <c r="Z138" s="61" t="str">
        <f t="shared" si="81"/>
        <v/>
      </c>
      <c r="AA138" s="61" t="str">
        <f t="shared" si="81"/>
        <v/>
      </c>
      <c r="AB138" s="61" t="str">
        <f t="shared" si="81"/>
        <v/>
      </c>
      <c r="AC138" s="61" t="str">
        <f t="shared" si="81"/>
        <v/>
      </c>
      <c r="AD138" s="61" t="str">
        <f t="shared" si="81"/>
        <v/>
      </c>
    </row>
    <row r="139" spans="3:30" x14ac:dyDescent="0.25">
      <c r="C139" s="14">
        <f t="shared" si="87"/>
        <v>0</v>
      </c>
      <c r="D139" s="15" t="str">
        <f>IF(OR(C139&lt;1,H139&lt;&gt;"",COUNTIF(P$124:P139,P139)&gt;3),"",VLOOKUP(C139-COUNTA(H$124:H139),DD!$F$1:$G$13,2))</f>
        <v/>
      </c>
      <c r="E139" s="62">
        <f t="shared" si="82"/>
        <v>0</v>
      </c>
      <c r="F139" s="16">
        <f t="shared" si="83"/>
        <v>0</v>
      </c>
      <c r="G139" s="15">
        <f t="shared" si="84"/>
        <v>0</v>
      </c>
      <c r="H139" s="29"/>
      <c r="I139" s="17" t="str">
        <f t="shared" si="80"/>
        <v/>
      </c>
      <c r="P139" s="16" t="str">
        <f t="shared" si="85"/>
        <v>0</v>
      </c>
      <c r="Q139" s="61" t="str">
        <f t="shared" si="86"/>
        <v/>
      </c>
      <c r="R139" s="61" t="str">
        <f t="shared" si="81"/>
        <v/>
      </c>
      <c r="S139" s="61" t="str">
        <f t="shared" si="81"/>
        <v/>
      </c>
      <c r="T139" s="61" t="str">
        <f t="shared" si="81"/>
        <v/>
      </c>
      <c r="U139" s="61" t="str">
        <f t="shared" si="81"/>
        <v/>
      </c>
      <c r="V139" s="61" t="str">
        <f t="shared" si="81"/>
        <v/>
      </c>
      <c r="W139" s="61" t="str">
        <f t="shared" si="81"/>
        <v/>
      </c>
      <c r="X139" s="61" t="str">
        <f t="shared" si="81"/>
        <v/>
      </c>
      <c r="Y139" s="61" t="str">
        <f t="shared" si="81"/>
        <v/>
      </c>
      <c r="Z139" s="61" t="str">
        <f t="shared" si="81"/>
        <v/>
      </c>
      <c r="AA139" s="61" t="str">
        <f t="shared" si="81"/>
        <v/>
      </c>
      <c r="AB139" s="61" t="str">
        <f t="shared" si="81"/>
        <v/>
      </c>
      <c r="AC139" s="61" t="str">
        <f t="shared" si="81"/>
        <v/>
      </c>
      <c r="AD139" s="61" t="str">
        <f t="shared" si="81"/>
        <v/>
      </c>
    </row>
    <row r="140" spans="3:30" x14ac:dyDescent="0.25">
      <c r="C140" s="14">
        <f t="shared" si="87"/>
        <v>0</v>
      </c>
      <c r="D140" s="15" t="str">
        <f>IF(OR(C140&lt;1,H140&lt;&gt;"",COUNTIF(P$124:P140,P140)&gt;3),"",VLOOKUP(C140-COUNTA(H$124:H140),DD!$F$1:$G$13,2))</f>
        <v/>
      </c>
      <c r="E140" s="62">
        <f t="shared" si="82"/>
        <v>0</v>
      </c>
      <c r="F140" s="16">
        <f t="shared" si="83"/>
        <v>0</v>
      </c>
      <c r="G140" s="15">
        <f t="shared" si="84"/>
        <v>0</v>
      </c>
      <c r="H140" s="29"/>
      <c r="I140" s="17" t="str">
        <f t="shared" si="80"/>
        <v/>
      </c>
      <c r="P140" s="16" t="str">
        <f t="shared" si="85"/>
        <v>0</v>
      </c>
      <c r="Q140" s="61" t="str">
        <f t="shared" si="86"/>
        <v/>
      </c>
      <c r="R140" s="61" t="str">
        <f t="shared" si="86"/>
        <v/>
      </c>
      <c r="S140" s="61" t="str">
        <f t="shared" si="86"/>
        <v/>
      </c>
      <c r="T140" s="61" t="str">
        <f t="shared" si="86"/>
        <v/>
      </c>
      <c r="U140" s="61" t="str">
        <f t="shared" si="86"/>
        <v/>
      </c>
      <c r="V140" s="61" t="str">
        <f t="shared" si="86"/>
        <v/>
      </c>
      <c r="W140" s="61" t="str">
        <f t="shared" si="86"/>
        <v/>
      </c>
      <c r="X140" s="61" t="str">
        <f t="shared" si="86"/>
        <v/>
      </c>
      <c r="Y140" s="61" t="str">
        <f t="shared" si="86"/>
        <v/>
      </c>
      <c r="Z140" s="61" t="str">
        <f t="shared" si="86"/>
        <v/>
      </c>
      <c r="AA140" s="61" t="str">
        <f t="shared" si="86"/>
        <v/>
      </c>
      <c r="AB140" s="61" t="str">
        <f t="shared" si="86"/>
        <v/>
      </c>
      <c r="AC140" s="61" t="str">
        <f t="shared" si="86"/>
        <v/>
      </c>
      <c r="AD140" s="61" t="str">
        <f t="shared" si="86"/>
        <v/>
      </c>
    </row>
    <row r="141" spans="3:30" x14ac:dyDescent="0.25">
      <c r="C141" s="14">
        <f t="shared" si="87"/>
        <v>0</v>
      </c>
      <c r="D141" s="15" t="str">
        <f>IF(OR(C141&lt;1,H141&lt;&gt;"",COUNTIF(P$124:P141,P141)&gt;3),"",VLOOKUP(C141-COUNTA(H$124:H141),DD!$F$1:$G$13,2))</f>
        <v/>
      </c>
      <c r="E141" s="62">
        <f t="shared" si="82"/>
        <v>0</v>
      </c>
      <c r="F141" s="16">
        <f t="shared" si="83"/>
        <v>0</v>
      </c>
      <c r="G141" s="15">
        <f t="shared" si="84"/>
        <v>0</v>
      </c>
      <c r="H141" s="29"/>
      <c r="I141" s="17" t="str">
        <f t="shared" si="80"/>
        <v/>
      </c>
      <c r="P141" s="16" t="str">
        <f t="shared" si="85"/>
        <v>0</v>
      </c>
      <c r="Q141" s="61" t="str">
        <f t="shared" si="86"/>
        <v/>
      </c>
      <c r="R141" s="61" t="str">
        <f t="shared" si="86"/>
        <v/>
      </c>
      <c r="S141" s="61" t="str">
        <f t="shared" si="86"/>
        <v/>
      </c>
      <c r="T141" s="61" t="str">
        <f t="shared" si="86"/>
        <v/>
      </c>
      <c r="U141" s="61" t="str">
        <f t="shared" si="86"/>
        <v/>
      </c>
      <c r="V141" s="61" t="str">
        <f t="shared" si="86"/>
        <v/>
      </c>
      <c r="W141" s="61" t="str">
        <f t="shared" si="86"/>
        <v/>
      </c>
      <c r="X141" s="61" t="str">
        <f t="shared" si="86"/>
        <v/>
      </c>
      <c r="Y141" s="61" t="str">
        <f t="shared" si="86"/>
        <v/>
      </c>
      <c r="Z141" s="61" t="str">
        <f t="shared" si="86"/>
        <v/>
      </c>
      <c r="AA141" s="61" t="str">
        <f t="shared" si="86"/>
        <v/>
      </c>
      <c r="AB141" s="61" t="str">
        <f t="shared" si="86"/>
        <v/>
      </c>
      <c r="AC141" s="61" t="str">
        <f t="shared" si="86"/>
        <v/>
      </c>
      <c r="AD141" s="61" t="str">
        <f t="shared" si="86"/>
        <v/>
      </c>
    </row>
    <row r="142" spans="3:30" x14ac:dyDescent="0.25">
      <c r="C142" s="14">
        <f t="shared" si="87"/>
        <v>0</v>
      </c>
      <c r="D142" s="15" t="str">
        <f>IF(OR(C142&lt;1,H142&lt;&gt;"",COUNTIF(P$124:P142,P142)&gt;3),"",VLOOKUP(C142-COUNTA(H$124:H142),DD!$F$1:$G$13,2))</f>
        <v/>
      </c>
      <c r="E142" s="62">
        <f t="shared" si="82"/>
        <v>0</v>
      </c>
      <c r="F142" s="16">
        <f t="shared" si="83"/>
        <v>0</v>
      </c>
      <c r="G142" s="15">
        <f t="shared" si="84"/>
        <v>0</v>
      </c>
      <c r="H142" s="29"/>
      <c r="I142" s="17" t="str">
        <f t="shared" si="80"/>
        <v/>
      </c>
      <c r="P142" s="16" t="str">
        <f t="shared" si="85"/>
        <v>0</v>
      </c>
      <c r="Q142" s="61" t="str">
        <f t="shared" si="86"/>
        <v/>
      </c>
      <c r="R142" s="61" t="str">
        <f t="shared" si="86"/>
        <v/>
      </c>
      <c r="S142" s="61" t="str">
        <f t="shared" si="86"/>
        <v/>
      </c>
      <c r="T142" s="61" t="str">
        <f t="shared" si="86"/>
        <v/>
      </c>
      <c r="U142" s="61" t="str">
        <f t="shared" si="86"/>
        <v/>
      </c>
      <c r="V142" s="61" t="str">
        <f t="shared" si="86"/>
        <v/>
      </c>
      <c r="W142" s="61" t="str">
        <f t="shared" si="86"/>
        <v/>
      </c>
      <c r="X142" s="61" t="str">
        <f t="shared" si="86"/>
        <v/>
      </c>
      <c r="Y142" s="61" t="str">
        <f t="shared" si="86"/>
        <v/>
      </c>
      <c r="Z142" s="61" t="str">
        <f t="shared" si="86"/>
        <v/>
      </c>
      <c r="AA142" s="61" t="str">
        <f t="shared" si="86"/>
        <v/>
      </c>
      <c r="AB142" s="61" t="str">
        <f t="shared" si="86"/>
        <v/>
      </c>
      <c r="AC142" s="61" t="str">
        <f t="shared" si="86"/>
        <v/>
      </c>
      <c r="AD142" s="61" t="str">
        <f t="shared" si="86"/>
        <v/>
      </c>
    </row>
    <row r="143" spans="3:30" x14ac:dyDescent="0.25">
      <c r="C143" s="14">
        <f t="shared" si="87"/>
        <v>0</v>
      </c>
      <c r="D143" s="15" t="str">
        <f>IF(OR(C143&lt;1,H143&lt;&gt;"",COUNTIF(P$124:P143,P143)&gt;3),"",VLOOKUP(C143-COUNTA(H$124:H143),DD!$F$1:$G$13,2))</f>
        <v/>
      </c>
      <c r="E143" s="62">
        <f t="shared" si="82"/>
        <v>0</v>
      </c>
      <c r="F143" s="16">
        <f t="shared" si="83"/>
        <v>0</v>
      </c>
      <c r="G143" s="15">
        <f t="shared" si="84"/>
        <v>0</v>
      </c>
      <c r="H143" s="29"/>
      <c r="I143" s="17" t="str">
        <f t="shared" si="80"/>
        <v/>
      </c>
      <c r="P143" s="16" t="str">
        <f t="shared" si="85"/>
        <v>0</v>
      </c>
      <c r="Q143" s="61" t="str">
        <f t="shared" si="86"/>
        <v/>
      </c>
      <c r="R143" s="61" t="str">
        <f t="shared" si="86"/>
        <v/>
      </c>
      <c r="S143" s="61" t="str">
        <f t="shared" si="86"/>
        <v/>
      </c>
      <c r="T143" s="61" t="str">
        <f t="shared" si="86"/>
        <v/>
      </c>
      <c r="U143" s="61" t="str">
        <f t="shared" si="86"/>
        <v/>
      </c>
      <c r="V143" s="61" t="str">
        <f t="shared" si="86"/>
        <v/>
      </c>
      <c r="W143" s="61" t="str">
        <f t="shared" si="86"/>
        <v/>
      </c>
      <c r="X143" s="61" t="str">
        <f t="shared" si="86"/>
        <v/>
      </c>
      <c r="Y143" s="61" t="str">
        <f t="shared" si="86"/>
        <v/>
      </c>
      <c r="Z143" s="61" t="str">
        <f t="shared" si="86"/>
        <v/>
      </c>
      <c r="AA143" s="61" t="str">
        <f t="shared" si="86"/>
        <v/>
      </c>
      <c r="AB143" s="61" t="str">
        <f t="shared" si="86"/>
        <v/>
      </c>
      <c r="AC143" s="61" t="str">
        <f t="shared" si="86"/>
        <v/>
      </c>
      <c r="AD143" s="61" t="str">
        <f t="shared" si="86"/>
        <v/>
      </c>
    </row>
    <row r="144" spans="3:30" x14ac:dyDescent="0.25">
      <c r="C144" s="14">
        <f t="shared" si="87"/>
        <v>0</v>
      </c>
      <c r="D144" s="15" t="str">
        <f>IF(OR(C144&lt;1,H144&lt;&gt;"",COUNTIF(P$124:P144,P144)&gt;3),"",VLOOKUP(C144-COUNTA(H$124:H144),DD!$F$1:$G$13,2))</f>
        <v/>
      </c>
      <c r="E144" s="62">
        <f t="shared" si="82"/>
        <v>0</v>
      </c>
      <c r="F144" s="16">
        <f t="shared" si="83"/>
        <v>0</v>
      </c>
      <c r="G144" s="15">
        <f t="shared" si="84"/>
        <v>0</v>
      </c>
      <c r="H144" s="29"/>
      <c r="I144" s="17" t="str">
        <f t="shared" si="80"/>
        <v/>
      </c>
      <c r="P144" s="16" t="str">
        <f t="shared" si="85"/>
        <v>0</v>
      </c>
      <c r="Q144" s="61" t="str">
        <f t="shared" si="86"/>
        <v/>
      </c>
      <c r="R144" s="61" t="str">
        <f t="shared" si="86"/>
        <v/>
      </c>
      <c r="S144" s="61" t="str">
        <f t="shared" si="86"/>
        <v/>
      </c>
      <c r="T144" s="61" t="str">
        <f t="shared" si="86"/>
        <v/>
      </c>
      <c r="U144" s="61" t="str">
        <f t="shared" si="86"/>
        <v/>
      </c>
      <c r="V144" s="61" t="str">
        <f t="shared" si="86"/>
        <v/>
      </c>
      <c r="W144" s="61" t="str">
        <f t="shared" si="86"/>
        <v/>
      </c>
      <c r="X144" s="61" t="str">
        <f t="shared" si="86"/>
        <v/>
      </c>
      <c r="Y144" s="61" t="str">
        <f t="shared" si="86"/>
        <v/>
      </c>
      <c r="Z144" s="61" t="str">
        <f t="shared" si="86"/>
        <v/>
      </c>
      <c r="AA144" s="61" t="str">
        <f t="shared" si="86"/>
        <v/>
      </c>
      <c r="AB144" s="61" t="str">
        <f t="shared" si="86"/>
        <v/>
      </c>
      <c r="AC144" s="61" t="str">
        <f t="shared" si="86"/>
        <v/>
      </c>
      <c r="AD144" s="61" t="str">
        <f t="shared" si="86"/>
        <v/>
      </c>
    </row>
    <row r="145" spans="3:30" x14ac:dyDescent="0.25">
      <c r="C145" s="14">
        <f t="shared" si="87"/>
        <v>0</v>
      </c>
      <c r="D145" s="15" t="str">
        <f>IF(OR(C145&lt;1,H145&lt;&gt;"",COUNTIF(P$124:P145,P145)&gt;3),"",VLOOKUP(C145-COUNTA(H$124:H145),DD!$F$1:$G$13,2))</f>
        <v/>
      </c>
      <c r="E145" s="62">
        <f t="shared" si="82"/>
        <v>0</v>
      </c>
      <c r="F145" s="16">
        <f t="shared" si="83"/>
        <v>0</v>
      </c>
      <c r="G145" s="15">
        <f t="shared" si="84"/>
        <v>0</v>
      </c>
      <c r="H145" s="29"/>
      <c r="I145" s="17" t="str">
        <f t="shared" si="80"/>
        <v/>
      </c>
      <c r="P145" s="16" t="str">
        <f t="shared" si="85"/>
        <v>0</v>
      </c>
      <c r="Q145" s="61" t="str">
        <f t="shared" si="86"/>
        <v/>
      </c>
      <c r="R145" s="61" t="str">
        <f t="shared" si="86"/>
        <v/>
      </c>
      <c r="S145" s="61" t="str">
        <f t="shared" si="86"/>
        <v/>
      </c>
      <c r="T145" s="61" t="str">
        <f t="shared" si="86"/>
        <v/>
      </c>
      <c r="U145" s="61" t="str">
        <f t="shared" si="86"/>
        <v/>
      </c>
      <c r="V145" s="61" t="str">
        <f t="shared" si="86"/>
        <v/>
      </c>
      <c r="W145" s="61" t="str">
        <f t="shared" si="86"/>
        <v/>
      </c>
      <c r="X145" s="61" t="str">
        <f t="shared" si="86"/>
        <v/>
      </c>
      <c r="Y145" s="61" t="str">
        <f t="shared" si="86"/>
        <v/>
      </c>
      <c r="Z145" s="61" t="str">
        <f t="shared" si="86"/>
        <v/>
      </c>
      <c r="AA145" s="61" t="str">
        <f t="shared" si="86"/>
        <v/>
      </c>
      <c r="AB145" s="61" t="str">
        <f t="shared" si="86"/>
        <v/>
      </c>
      <c r="AC145" s="61" t="str">
        <f t="shared" si="86"/>
        <v/>
      </c>
      <c r="AD145" s="61" t="str">
        <f t="shared" si="86"/>
        <v/>
      </c>
    </row>
    <row r="146" spans="3:30" x14ac:dyDescent="0.25">
      <c r="C146" s="14">
        <f t="shared" si="87"/>
        <v>0</v>
      </c>
      <c r="D146" s="15" t="str">
        <f>IF(OR(C146&lt;1,H146&lt;&gt;"",COUNTIF(P$124:P146,P146)&gt;3),"",VLOOKUP(C146-COUNTA(H$124:H146),DD!$F$1:$G$13,2))</f>
        <v/>
      </c>
      <c r="E146" s="62">
        <f t="shared" si="82"/>
        <v>0</v>
      </c>
      <c r="F146" s="16">
        <f t="shared" si="83"/>
        <v>0</v>
      </c>
      <c r="G146" s="15">
        <f t="shared" si="84"/>
        <v>0</v>
      </c>
      <c r="H146" s="29"/>
      <c r="I146" s="17" t="str">
        <f t="shared" si="80"/>
        <v/>
      </c>
      <c r="P146" s="16" t="str">
        <f t="shared" si="85"/>
        <v>0</v>
      </c>
      <c r="Q146" s="61" t="str">
        <f t="shared" si="86"/>
        <v/>
      </c>
      <c r="R146" s="61" t="str">
        <f t="shared" si="86"/>
        <v/>
      </c>
      <c r="S146" s="61" t="str">
        <f t="shared" si="86"/>
        <v/>
      </c>
      <c r="T146" s="61" t="str">
        <f t="shared" si="86"/>
        <v/>
      </c>
      <c r="U146" s="61" t="str">
        <f t="shared" si="86"/>
        <v/>
      </c>
      <c r="V146" s="61" t="str">
        <f t="shared" si="86"/>
        <v/>
      </c>
      <c r="W146" s="61" t="str">
        <f t="shared" si="86"/>
        <v/>
      </c>
      <c r="X146" s="61" t="str">
        <f t="shared" si="86"/>
        <v/>
      </c>
      <c r="Y146" s="61" t="str">
        <f t="shared" si="86"/>
        <v/>
      </c>
      <c r="Z146" s="61" t="str">
        <f t="shared" si="86"/>
        <v/>
      </c>
      <c r="AA146" s="61" t="str">
        <f t="shared" si="86"/>
        <v/>
      </c>
      <c r="AB146" s="61" t="str">
        <f t="shared" si="86"/>
        <v/>
      </c>
      <c r="AC146" s="61" t="str">
        <f t="shared" si="86"/>
        <v/>
      </c>
      <c r="AD146" s="61" t="str">
        <f t="shared" si="86"/>
        <v/>
      </c>
    </row>
    <row r="147" spans="3:30" x14ac:dyDescent="0.25">
      <c r="C147" s="14">
        <f t="shared" si="87"/>
        <v>0</v>
      </c>
      <c r="D147" s="15" t="str">
        <f>IF(OR(C147&lt;1,H147&lt;&gt;"",COUNTIF(P$124:P147,P147)&gt;3),"",VLOOKUP(C147-COUNTA(H$124:H147),DD!$F$1:$G$13,2))</f>
        <v/>
      </c>
      <c r="E147" s="62">
        <f t="shared" si="82"/>
        <v>0</v>
      </c>
      <c r="F147" s="16">
        <f t="shared" si="83"/>
        <v>0</v>
      </c>
      <c r="G147" s="15">
        <f t="shared" si="84"/>
        <v>0</v>
      </c>
      <c r="H147" s="29"/>
      <c r="I147" s="17" t="str">
        <f t="shared" si="80"/>
        <v/>
      </c>
      <c r="P147" s="16" t="str">
        <f t="shared" si="85"/>
        <v>0</v>
      </c>
      <c r="Q147" s="61" t="str">
        <f t="shared" si="86"/>
        <v/>
      </c>
      <c r="R147" s="61" t="str">
        <f t="shared" si="86"/>
        <v/>
      </c>
      <c r="S147" s="61" t="str">
        <f t="shared" si="86"/>
        <v/>
      </c>
      <c r="T147" s="61" t="str">
        <f t="shared" si="86"/>
        <v/>
      </c>
      <c r="U147" s="61" t="str">
        <f t="shared" si="86"/>
        <v/>
      </c>
      <c r="V147" s="61" t="str">
        <f t="shared" si="86"/>
        <v/>
      </c>
      <c r="W147" s="61" t="str">
        <f t="shared" si="86"/>
        <v/>
      </c>
      <c r="X147" s="61" t="str">
        <f t="shared" si="86"/>
        <v/>
      </c>
      <c r="Y147" s="61" t="str">
        <f t="shared" si="86"/>
        <v/>
      </c>
      <c r="Z147" s="61" t="str">
        <f t="shared" si="86"/>
        <v/>
      </c>
      <c r="AA147" s="61" t="str">
        <f t="shared" si="86"/>
        <v/>
      </c>
      <c r="AB147" s="61" t="str">
        <f t="shared" si="86"/>
        <v/>
      </c>
      <c r="AC147" s="61" t="str">
        <f t="shared" si="86"/>
        <v/>
      </c>
      <c r="AD147" s="61" t="str">
        <f t="shared" si="86"/>
        <v/>
      </c>
    </row>
    <row r="148" spans="3:30" x14ac:dyDescent="0.25">
      <c r="C148" s="14">
        <f t="shared" si="87"/>
        <v>0</v>
      </c>
      <c r="D148" s="15" t="str">
        <f>IF(OR(C148&lt;1,H148&lt;&gt;"",COUNTIF(P$124:P148,P148)&gt;3),"",VLOOKUP(C148-COUNTA(H$124:H148),DD!$F$1:$G$13,2))</f>
        <v/>
      </c>
      <c r="E148" s="62">
        <f t="shared" si="82"/>
        <v>0</v>
      </c>
      <c r="F148" s="16">
        <f t="shared" si="83"/>
        <v>0</v>
      </c>
      <c r="G148" s="15">
        <f t="shared" si="84"/>
        <v>0</v>
      </c>
      <c r="H148" s="29"/>
      <c r="I148" s="17" t="str">
        <f t="shared" si="80"/>
        <v/>
      </c>
      <c r="P148" s="16" t="str">
        <f t="shared" si="85"/>
        <v>0</v>
      </c>
      <c r="Q148" s="61" t="str">
        <f t="shared" si="86"/>
        <v/>
      </c>
      <c r="R148" s="61" t="str">
        <f t="shared" si="86"/>
        <v/>
      </c>
      <c r="S148" s="61" t="str">
        <f t="shared" si="86"/>
        <v/>
      </c>
      <c r="T148" s="61" t="str">
        <f t="shared" si="86"/>
        <v/>
      </c>
      <c r="U148" s="61" t="str">
        <f t="shared" si="86"/>
        <v/>
      </c>
      <c r="V148" s="61" t="str">
        <f t="shared" si="86"/>
        <v/>
      </c>
      <c r="W148" s="61" t="str">
        <f t="shared" si="86"/>
        <v/>
      </c>
      <c r="X148" s="61" t="str">
        <f t="shared" si="86"/>
        <v/>
      </c>
      <c r="Y148" s="61" t="str">
        <f t="shared" si="86"/>
        <v/>
      </c>
      <c r="Z148" s="61" t="str">
        <f t="shared" si="86"/>
        <v/>
      </c>
      <c r="AA148" s="61" t="str">
        <f t="shared" si="86"/>
        <v/>
      </c>
      <c r="AB148" s="61" t="str">
        <f t="shared" si="86"/>
        <v/>
      </c>
      <c r="AC148" s="61" t="str">
        <f t="shared" si="86"/>
        <v/>
      </c>
      <c r="AD148" s="61" t="str">
        <f t="shared" si="86"/>
        <v/>
      </c>
    </row>
    <row r="149" spans="3:30" x14ac:dyDescent="0.25">
      <c r="C149" s="14">
        <f t="shared" si="87"/>
        <v>0</v>
      </c>
      <c r="D149" s="15" t="str">
        <f>IF(OR(C149&lt;1,H149&lt;&gt;"",COUNTIF(P$124:P149,P149)&gt;3),"",VLOOKUP(C149-COUNTA(H$124:H149),DD!$F$1:$G$13,2))</f>
        <v/>
      </c>
      <c r="E149" s="62">
        <f t="shared" si="82"/>
        <v>0</v>
      </c>
      <c r="F149" s="16">
        <f t="shared" si="83"/>
        <v>0</v>
      </c>
      <c r="G149" s="15">
        <f t="shared" si="84"/>
        <v>0</v>
      </c>
      <c r="H149" s="29"/>
      <c r="I149" s="17" t="str">
        <f t="shared" si="80"/>
        <v/>
      </c>
      <c r="P149" s="16" t="str">
        <f t="shared" si="85"/>
        <v>0</v>
      </c>
      <c r="Q149" s="61" t="str">
        <f t="shared" si="86"/>
        <v/>
      </c>
      <c r="R149" s="61" t="str">
        <f t="shared" si="86"/>
        <v/>
      </c>
      <c r="S149" s="61" t="str">
        <f t="shared" si="86"/>
        <v/>
      </c>
      <c r="T149" s="61" t="str">
        <f t="shared" si="86"/>
        <v/>
      </c>
      <c r="U149" s="61" t="str">
        <f t="shared" si="86"/>
        <v/>
      </c>
      <c r="V149" s="61" t="str">
        <f t="shared" si="86"/>
        <v/>
      </c>
      <c r="W149" s="61" t="str">
        <f t="shared" si="86"/>
        <v/>
      </c>
      <c r="X149" s="61" t="str">
        <f t="shared" si="86"/>
        <v/>
      </c>
      <c r="Y149" s="61" t="str">
        <f t="shared" si="86"/>
        <v/>
      </c>
      <c r="Z149" s="61" t="str">
        <f t="shared" si="86"/>
        <v/>
      </c>
      <c r="AA149" s="61" t="str">
        <f t="shared" si="86"/>
        <v/>
      </c>
      <c r="AB149" s="61" t="str">
        <f t="shared" si="86"/>
        <v/>
      </c>
      <c r="AC149" s="61" t="str">
        <f t="shared" si="86"/>
        <v/>
      </c>
      <c r="AD149" s="61" t="str">
        <f t="shared" si="86"/>
        <v/>
      </c>
    </row>
    <row r="150" spans="3:30" x14ac:dyDescent="0.25">
      <c r="C150" s="14">
        <f t="shared" si="87"/>
        <v>0</v>
      </c>
      <c r="D150" s="15" t="str">
        <f>IF(OR(C150&lt;1,H150&lt;&gt;"",COUNTIF(P$124:P150,P150)&gt;3),"",VLOOKUP(C150-COUNTA(H$124:H150),DD!$F$1:$G$13,2))</f>
        <v/>
      </c>
      <c r="E150" s="62">
        <f t="shared" si="82"/>
        <v>0</v>
      </c>
      <c r="F150" s="16">
        <f t="shared" si="83"/>
        <v>0</v>
      </c>
      <c r="G150" s="15">
        <f t="shared" si="84"/>
        <v>0</v>
      </c>
      <c r="H150" s="29"/>
      <c r="I150" s="17" t="str">
        <f t="shared" si="80"/>
        <v/>
      </c>
      <c r="P150" s="16" t="str">
        <f t="shared" si="85"/>
        <v>0</v>
      </c>
      <c r="Q150" s="61" t="str">
        <f t="shared" si="86"/>
        <v/>
      </c>
      <c r="R150" s="61" t="str">
        <f t="shared" si="86"/>
        <v/>
      </c>
      <c r="S150" s="61" t="str">
        <f t="shared" si="86"/>
        <v/>
      </c>
      <c r="T150" s="61" t="str">
        <f t="shared" si="86"/>
        <v/>
      </c>
      <c r="U150" s="61" t="str">
        <f t="shared" si="86"/>
        <v/>
      </c>
      <c r="V150" s="61" t="str">
        <f t="shared" si="86"/>
        <v/>
      </c>
      <c r="W150" s="61" t="str">
        <f t="shared" si="86"/>
        <v/>
      </c>
      <c r="X150" s="61" t="str">
        <f t="shared" si="86"/>
        <v/>
      </c>
      <c r="Y150" s="61" t="str">
        <f t="shared" si="86"/>
        <v/>
      </c>
      <c r="Z150" s="61" t="str">
        <f t="shared" si="86"/>
        <v/>
      </c>
      <c r="AA150" s="61" t="str">
        <f t="shared" si="86"/>
        <v/>
      </c>
      <c r="AB150" s="61" t="str">
        <f t="shared" si="86"/>
        <v/>
      </c>
      <c r="AC150" s="61" t="str">
        <f t="shared" si="86"/>
        <v/>
      </c>
      <c r="AD150" s="61" t="str">
        <f t="shared" si="86"/>
        <v/>
      </c>
    </row>
    <row r="151" spans="3:30" x14ac:dyDescent="0.25">
      <c r="C151" s="14">
        <f t="shared" si="87"/>
        <v>0</v>
      </c>
      <c r="D151" s="15" t="str">
        <f>IF(OR(C151&lt;1,H151&lt;&gt;"",COUNTIF(P$124:P151,P151)&gt;3),"",VLOOKUP(C151-COUNTA(H$124:H151),DD!$F$1:$G$13,2))</f>
        <v/>
      </c>
      <c r="E151" s="62">
        <f t="shared" si="82"/>
        <v>0</v>
      </c>
      <c r="F151" s="16">
        <f t="shared" si="83"/>
        <v>0</v>
      </c>
      <c r="G151" s="15">
        <f t="shared" si="84"/>
        <v>0</v>
      </c>
      <c r="H151" s="29"/>
      <c r="I151" s="17" t="str">
        <f t="shared" si="80"/>
        <v/>
      </c>
      <c r="P151" s="16" t="str">
        <f t="shared" si="85"/>
        <v>0</v>
      </c>
      <c r="Q151" s="61" t="str">
        <f t="shared" si="86"/>
        <v/>
      </c>
      <c r="R151" s="61" t="str">
        <f t="shared" si="86"/>
        <v/>
      </c>
      <c r="S151" s="61" t="str">
        <f t="shared" si="86"/>
        <v/>
      </c>
      <c r="T151" s="61" t="str">
        <f t="shared" si="86"/>
        <v/>
      </c>
      <c r="U151" s="61" t="str">
        <f t="shared" si="86"/>
        <v/>
      </c>
      <c r="V151" s="61" t="str">
        <f t="shared" si="86"/>
        <v/>
      </c>
      <c r="W151" s="61" t="str">
        <f t="shared" si="86"/>
        <v/>
      </c>
      <c r="X151" s="61" t="str">
        <f t="shared" si="86"/>
        <v/>
      </c>
      <c r="Y151" s="61" t="str">
        <f t="shared" si="86"/>
        <v/>
      </c>
      <c r="Z151" s="61" t="str">
        <f t="shared" si="86"/>
        <v/>
      </c>
      <c r="AA151" s="61" t="str">
        <f t="shared" si="86"/>
        <v/>
      </c>
      <c r="AB151" s="61" t="str">
        <f t="shared" si="86"/>
        <v/>
      </c>
      <c r="AC151" s="61" t="str">
        <f t="shared" si="86"/>
        <v/>
      </c>
      <c r="AD151" s="61" t="str">
        <f t="shared" si="86"/>
        <v/>
      </c>
    </row>
    <row r="152" spans="3:30" x14ac:dyDescent="0.25">
      <c r="C152" s="14">
        <f t="shared" si="87"/>
        <v>0</v>
      </c>
      <c r="D152" s="15" t="str">
        <f>IF(OR(C152&lt;1,H152&lt;&gt;"",COUNTIF(P$124:P152,P152)&gt;3),"",VLOOKUP(C152-COUNTA(H$124:H152),DD!$F$1:$G$13,2))</f>
        <v/>
      </c>
      <c r="E152" s="62">
        <f t="shared" si="82"/>
        <v>0</v>
      </c>
      <c r="F152" s="16">
        <f t="shared" si="83"/>
        <v>0</v>
      </c>
      <c r="G152" s="15">
        <f t="shared" si="84"/>
        <v>0</v>
      </c>
      <c r="H152" s="29"/>
      <c r="I152" s="17" t="str">
        <f t="shared" si="80"/>
        <v/>
      </c>
      <c r="P152" s="16" t="str">
        <f t="shared" si="85"/>
        <v>0</v>
      </c>
      <c r="Q152" s="61" t="str">
        <f t="shared" si="86"/>
        <v/>
      </c>
      <c r="R152" s="61" t="str">
        <f t="shared" si="86"/>
        <v/>
      </c>
      <c r="S152" s="61" t="str">
        <f t="shared" si="86"/>
        <v/>
      </c>
      <c r="T152" s="61" t="str">
        <f t="shared" si="86"/>
        <v/>
      </c>
      <c r="U152" s="61" t="str">
        <f t="shared" si="86"/>
        <v/>
      </c>
      <c r="V152" s="61" t="str">
        <f t="shared" si="86"/>
        <v/>
      </c>
      <c r="W152" s="61" t="str">
        <f t="shared" si="86"/>
        <v/>
      </c>
      <c r="X152" s="61" t="str">
        <f t="shared" si="86"/>
        <v/>
      </c>
      <c r="Y152" s="61" t="str">
        <f t="shared" si="86"/>
        <v/>
      </c>
      <c r="Z152" s="61" t="str">
        <f t="shared" si="86"/>
        <v/>
      </c>
      <c r="AA152" s="61" t="str">
        <f t="shared" si="86"/>
        <v/>
      </c>
      <c r="AB152" s="61" t="str">
        <f t="shared" si="86"/>
        <v/>
      </c>
      <c r="AC152" s="61" t="str">
        <f t="shared" si="86"/>
        <v/>
      </c>
      <c r="AD152" s="61" t="str">
        <f t="shared" si="86"/>
        <v/>
      </c>
    </row>
    <row r="153" spans="3:30" x14ac:dyDescent="0.25">
      <c r="C153" s="14">
        <f t="shared" si="87"/>
        <v>0</v>
      </c>
      <c r="D153" s="15" t="str">
        <f>IF(OR(C153&lt;1,H153&lt;&gt;"",COUNTIF(P$124:P153,P153)&gt;3),"",VLOOKUP(C153-COUNTA(H$124:H153),DD!$F$1:$G$13,2))</f>
        <v/>
      </c>
      <c r="E153" s="62">
        <f t="shared" si="82"/>
        <v>0</v>
      </c>
      <c r="F153" s="16">
        <f t="shared" si="83"/>
        <v>0</v>
      </c>
      <c r="G153" s="15">
        <f t="shared" si="84"/>
        <v>0</v>
      </c>
      <c r="H153" s="29"/>
      <c r="I153" s="17" t="str">
        <f t="shared" si="80"/>
        <v/>
      </c>
      <c r="P153" s="16" t="str">
        <f t="shared" si="85"/>
        <v>0</v>
      </c>
      <c r="Q153" s="61" t="str">
        <f t="shared" si="86"/>
        <v/>
      </c>
      <c r="R153" s="61" t="str">
        <f t="shared" si="86"/>
        <v/>
      </c>
      <c r="S153" s="61" t="str">
        <f t="shared" si="86"/>
        <v/>
      </c>
      <c r="T153" s="61" t="str">
        <f t="shared" si="86"/>
        <v/>
      </c>
      <c r="U153" s="61" t="str">
        <f t="shared" si="86"/>
        <v/>
      </c>
      <c r="V153" s="61" t="str">
        <f t="shared" si="86"/>
        <v/>
      </c>
      <c r="W153" s="61" t="str">
        <f t="shared" si="86"/>
        <v/>
      </c>
      <c r="X153" s="61" t="str">
        <f t="shared" si="86"/>
        <v/>
      </c>
      <c r="Y153" s="61" t="str">
        <f t="shared" si="86"/>
        <v/>
      </c>
      <c r="Z153" s="61" t="str">
        <f t="shared" si="86"/>
        <v/>
      </c>
      <c r="AA153" s="61" t="str">
        <f t="shared" si="86"/>
        <v/>
      </c>
      <c r="AB153" s="61" t="str">
        <f t="shared" si="86"/>
        <v/>
      </c>
      <c r="AC153" s="61" t="str">
        <f t="shared" si="86"/>
        <v/>
      </c>
      <c r="AD153" s="61" t="str">
        <f t="shared" si="86"/>
        <v/>
      </c>
    </row>
    <row r="154" spans="3:30" x14ac:dyDescent="0.25">
      <c r="C154" s="14">
        <f t="shared" si="87"/>
        <v>0</v>
      </c>
      <c r="D154" s="15" t="str">
        <f>IF(OR(C154&lt;1,H154&lt;&gt;"",COUNTIF(P$124:P154,P154)&gt;3),"",VLOOKUP(C154-COUNTA(H$124:H154),DD!$F$1:$G$13,2))</f>
        <v/>
      </c>
      <c r="E154" s="62">
        <f t="shared" si="82"/>
        <v>0</v>
      </c>
      <c r="F154" s="16">
        <f t="shared" si="83"/>
        <v>0</v>
      </c>
      <c r="G154" s="15">
        <f t="shared" si="84"/>
        <v>0</v>
      </c>
      <c r="H154" s="29"/>
      <c r="I154" s="17" t="str">
        <f t="shared" si="80"/>
        <v/>
      </c>
      <c r="P154" s="16" t="str">
        <f t="shared" si="85"/>
        <v>0</v>
      </c>
      <c r="Q154" s="61" t="str">
        <f t="shared" si="86"/>
        <v/>
      </c>
      <c r="R154" s="61" t="str">
        <f t="shared" si="86"/>
        <v/>
      </c>
      <c r="S154" s="61" t="str">
        <f t="shared" si="86"/>
        <v/>
      </c>
      <c r="T154" s="61" t="str">
        <f t="shared" si="86"/>
        <v/>
      </c>
      <c r="U154" s="61" t="str">
        <f t="shared" si="86"/>
        <v/>
      </c>
      <c r="V154" s="61" t="str">
        <f t="shared" si="86"/>
        <v/>
      </c>
      <c r="W154" s="61" t="str">
        <f t="shared" si="86"/>
        <v/>
      </c>
      <c r="X154" s="61" t="str">
        <f t="shared" si="86"/>
        <v/>
      </c>
      <c r="Y154" s="61" t="str">
        <f t="shared" si="86"/>
        <v/>
      </c>
      <c r="Z154" s="61" t="str">
        <f t="shared" si="86"/>
        <v/>
      </c>
      <c r="AA154" s="61" t="str">
        <f t="shared" si="86"/>
        <v/>
      </c>
      <c r="AB154" s="61" t="str">
        <f t="shared" si="86"/>
        <v/>
      </c>
      <c r="AC154" s="61" t="str">
        <f t="shared" si="86"/>
        <v/>
      </c>
      <c r="AD154" s="61" t="str">
        <f t="shared" si="86"/>
        <v/>
      </c>
    </row>
    <row r="155" spans="3:30" x14ac:dyDescent="0.25">
      <c r="C155" s="14">
        <f t="shared" si="87"/>
        <v>0</v>
      </c>
      <c r="D155" s="15" t="str">
        <f>IF(OR(C155&lt;1,H155&lt;&gt;"",COUNTIF(P$124:P155,P155)&gt;3),"",VLOOKUP(C155-COUNTA(H$124:H155),DD!$F$1:$G$13,2))</f>
        <v/>
      </c>
      <c r="E155" s="62">
        <f t="shared" si="82"/>
        <v>0</v>
      </c>
      <c r="F155" s="16">
        <f t="shared" si="83"/>
        <v>0</v>
      </c>
      <c r="G155" s="15">
        <f t="shared" si="84"/>
        <v>0</v>
      </c>
      <c r="H155" s="29"/>
      <c r="I155" s="17" t="str">
        <f t="shared" si="80"/>
        <v/>
      </c>
      <c r="P155" s="16" t="str">
        <f t="shared" si="85"/>
        <v>0</v>
      </c>
      <c r="Q155" s="61" t="str">
        <f t="shared" si="86"/>
        <v/>
      </c>
      <c r="R155" s="61" t="str">
        <f t="shared" si="86"/>
        <v/>
      </c>
      <c r="S155" s="61" t="str">
        <f t="shared" si="86"/>
        <v/>
      </c>
      <c r="T155" s="61" t="str">
        <f t="shared" si="86"/>
        <v/>
      </c>
      <c r="U155" s="61" t="str">
        <f t="shared" si="86"/>
        <v/>
      </c>
      <c r="V155" s="61" t="str">
        <f t="shared" si="86"/>
        <v/>
      </c>
      <c r="W155" s="61" t="str">
        <f t="shared" si="86"/>
        <v/>
      </c>
      <c r="X155" s="61" t="str">
        <f t="shared" si="86"/>
        <v/>
      </c>
      <c r="Y155" s="61" t="str">
        <f t="shared" si="86"/>
        <v/>
      </c>
      <c r="Z155" s="61" t="str">
        <f t="shared" si="86"/>
        <v/>
      </c>
      <c r="AA155" s="61" t="str">
        <f t="shared" si="86"/>
        <v/>
      </c>
      <c r="AB155" s="61" t="str">
        <f t="shared" si="86"/>
        <v/>
      </c>
      <c r="AC155" s="61" t="str">
        <f t="shared" si="86"/>
        <v/>
      </c>
      <c r="AD155" s="61" t="str">
        <f t="shared" si="86"/>
        <v/>
      </c>
    </row>
    <row r="156" spans="3:30" x14ac:dyDescent="0.25">
      <c r="C156" s="14">
        <f t="shared" si="87"/>
        <v>0</v>
      </c>
      <c r="D156" s="15" t="str">
        <f>IF(OR(C156&lt;1,H156&lt;&gt;"",COUNTIF(P$124:P156,P156)&gt;3),"",VLOOKUP(C156-COUNTA(H$124:H156),DD!$F$1:$G$13,2))</f>
        <v/>
      </c>
      <c r="E156" s="62">
        <f t="shared" si="82"/>
        <v>0</v>
      </c>
      <c r="F156" s="16">
        <f t="shared" si="83"/>
        <v>0</v>
      </c>
      <c r="G156" s="15">
        <f t="shared" si="84"/>
        <v>0</v>
      </c>
      <c r="H156" s="29"/>
      <c r="I156" s="17" t="str">
        <f t="shared" si="80"/>
        <v/>
      </c>
      <c r="P156" s="16" t="str">
        <f t="shared" si="85"/>
        <v>0</v>
      </c>
      <c r="Q156" s="61" t="str">
        <f t="shared" si="86"/>
        <v/>
      </c>
      <c r="R156" s="61" t="str">
        <f t="shared" si="86"/>
        <v/>
      </c>
      <c r="S156" s="61" t="str">
        <f t="shared" si="86"/>
        <v/>
      </c>
      <c r="T156" s="61" t="str">
        <f t="shared" si="86"/>
        <v/>
      </c>
      <c r="U156" s="61" t="str">
        <f t="shared" si="86"/>
        <v/>
      </c>
      <c r="V156" s="61" t="str">
        <f t="shared" si="86"/>
        <v/>
      </c>
      <c r="W156" s="61" t="str">
        <f t="shared" si="86"/>
        <v/>
      </c>
      <c r="X156" s="61" t="str">
        <f t="shared" si="86"/>
        <v/>
      </c>
      <c r="Y156" s="61" t="str">
        <f t="shared" si="86"/>
        <v/>
      </c>
      <c r="Z156" s="61" t="str">
        <f t="shared" si="86"/>
        <v/>
      </c>
      <c r="AA156" s="61" t="str">
        <f t="shared" si="86"/>
        <v/>
      </c>
      <c r="AB156" s="61" t="str">
        <f t="shared" si="86"/>
        <v/>
      </c>
      <c r="AC156" s="61" t="str">
        <f t="shared" si="86"/>
        <v/>
      </c>
      <c r="AD156" s="61" t="str">
        <f t="shared" si="86"/>
        <v/>
      </c>
    </row>
    <row r="157" spans="3:30" x14ac:dyDescent="0.25">
      <c r="C157" s="14">
        <f t="shared" si="87"/>
        <v>0</v>
      </c>
      <c r="D157" s="15" t="str">
        <f>IF(OR(C157&lt;1,H157&lt;&gt;"",COUNTIF(P$124:P157,P157)&gt;3),"",VLOOKUP(C157-COUNTA(H$124:H157),DD!$F$1:$G$13,2))</f>
        <v/>
      </c>
      <c r="E157" s="62">
        <f t="shared" si="82"/>
        <v>0</v>
      </c>
      <c r="F157" s="16">
        <f t="shared" si="83"/>
        <v>0</v>
      </c>
      <c r="G157" s="15">
        <f t="shared" si="84"/>
        <v>0</v>
      </c>
      <c r="H157" s="29"/>
      <c r="I157" s="17" t="str">
        <f t="shared" si="80"/>
        <v/>
      </c>
      <c r="P157" s="16" t="str">
        <f t="shared" si="85"/>
        <v>0</v>
      </c>
      <c r="Q157" s="61" t="str">
        <f t="shared" si="86"/>
        <v/>
      </c>
      <c r="R157" s="61" t="str">
        <f t="shared" si="86"/>
        <v/>
      </c>
      <c r="S157" s="61" t="str">
        <f t="shared" ref="R157:AD163" si="88">IF($G157=S$123,$D157,"")</f>
        <v/>
      </c>
      <c r="T157" s="61" t="str">
        <f t="shared" si="88"/>
        <v/>
      </c>
      <c r="U157" s="61" t="str">
        <f t="shared" si="88"/>
        <v/>
      </c>
      <c r="V157" s="61" t="str">
        <f t="shared" si="88"/>
        <v/>
      </c>
      <c r="W157" s="61" t="str">
        <f t="shared" si="88"/>
        <v/>
      </c>
      <c r="X157" s="61" t="str">
        <f t="shared" si="88"/>
        <v/>
      </c>
      <c r="Y157" s="61" t="str">
        <f t="shared" si="88"/>
        <v/>
      </c>
      <c r="Z157" s="61" t="str">
        <f t="shared" si="88"/>
        <v/>
      </c>
      <c r="AA157" s="61" t="str">
        <f t="shared" si="88"/>
        <v/>
      </c>
      <c r="AB157" s="61" t="str">
        <f t="shared" si="88"/>
        <v/>
      </c>
      <c r="AC157" s="61" t="str">
        <f t="shared" si="88"/>
        <v/>
      </c>
      <c r="AD157" s="61" t="str">
        <f t="shared" si="88"/>
        <v/>
      </c>
    </row>
    <row r="158" spans="3:30" x14ac:dyDescent="0.25">
      <c r="C158" s="14">
        <f t="shared" si="87"/>
        <v>0</v>
      </c>
      <c r="D158" s="15" t="str">
        <f>IF(OR(C158&lt;1,H158&lt;&gt;"",COUNTIF(P$124:P158,P158)&gt;3),"",VLOOKUP(C158-COUNTA(H$124:H158),DD!$F$1:$G$13,2))</f>
        <v/>
      </c>
      <c r="E158" s="62">
        <f t="shared" si="82"/>
        <v>0</v>
      </c>
      <c r="F158" s="16">
        <f t="shared" si="83"/>
        <v>0</v>
      </c>
      <c r="G158" s="15">
        <f t="shared" si="84"/>
        <v>0</v>
      </c>
      <c r="H158" s="29"/>
      <c r="I158" s="17" t="str">
        <f t="shared" si="80"/>
        <v/>
      </c>
      <c r="P158" s="16" t="str">
        <f t="shared" si="85"/>
        <v>0</v>
      </c>
      <c r="Q158" s="61" t="str">
        <f t="shared" ref="Q158:Q163" si="89">IF($G158=Q$123,$D158,"")</f>
        <v/>
      </c>
      <c r="R158" s="61" t="str">
        <f t="shared" si="88"/>
        <v/>
      </c>
      <c r="S158" s="61" t="str">
        <f t="shared" si="88"/>
        <v/>
      </c>
      <c r="T158" s="61" t="str">
        <f t="shared" si="88"/>
        <v/>
      </c>
      <c r="U158" s="61" t="str">
        <f t="shared" si="88"/>
        <v/>
      </c>
      <c r="V158" s="61" t="str">
        <f t="shared" si="88"/>
        <v/>
      </c>
      <c r="W158" s="61" t="str">
        <f t="shared" si="88"/>
        <v/>
      </c>
      <c r="X158" s="61" t="str">
        <f t="shared" si="88"/>
        <v/>
      </c>
      <c r="Y158" s="61" t="str">
        <f t="shared" si="88"/>
        <v/>
      </c>
      <c r="Z158" s="61" t="str">
        <f t="shared" si="88"/>
        <v/>
      </c>
      <c r="AA158" s="61" t="str">
        <f t="shared" si="88"/>
        <v/>
      </c>
      <c r="AB158" s="61" t="str">
        <f t="shared" si="88"/>
        <v/>
      </c>
      <c r="AC158" s="61" t="str">
        <f t="shared" si="88"/>
        <v/>
      </c>
      <c r="AD158" s="61" t="str">
        <f t="shared" si="88"/>
        <v/>
      </c>
    </row>
    <row r="159" spans="3:30" x14ac:dyDescent="0.25">
      <c r="C159" s="14">
        <f t="shared" si="87"/>
        <v>0</v>
      </c>
      <c r="D159" s="15" t="str">
        <f>IF(OR(C159&lt;1,H159&lt;&gt;"",COUNTIF(P$124:P159,P159)&gt;3),"",VLOOKUP(C159-COUNTA(H$124:H159),DD!$F$1:$G$13,2))</f>
        <v/>
      </c>
      <c r="E159" s="62">
        <f t="shared" si="82"/>
        <v>0</v>
      </c>
      <c r="F159" s="16">
        <f t="shared" si="83"/>
        <v>0</v>
      </c>
      <c r="G159" s="15">
        <f t="shared" si="84"/>
        <v>0</v>
      </c>
      <c r="H159" s="29"/>
      <c r="I159" s="17" t="str">
        <f t="shared" si="80"/>
        <v/>
      </c>
      <c r="P159" s="16" t="str">
        <f t="shared" si="85"/>
        <v>0</v>
      </c>
      <c r="Q159" s="61" t="str">
        <f t="shared" si="89"/>
        <v/>
      </c>
      <c r="R159" s="61" t="str">
        <f t="shared" si="88"/>
        <v/>
      </c>
      <c r="S159" s="61" t="str">
        <f t="shared" si="88"/>
        <v/>
      </c>
      <c r="T159" s="61" t="str">
        <f t="shared" si="88"/>
        <v/>
      </c>
      <c r="U159" s="61" t="str">
        <f t="shared" si="88"/>
        <v/>
      </c>
      <c r="V159" s="61" t="str">
        <f t="shared" si="88"/>
        <v/>
      </c>
      <c r="W159" s="61" t="str">
        <f t="shared" si="88"/>
        <v/>
      </c>
      <c r="X159" s="61" t="str">
        <f t="shared" si="88"/>
        <v/>
      </c>
      <c r="Y159" s="61" t="str">
        <f t="shared" si="88"/>
        <v/>
      </c>
      <c r="Z159" s="61" t="str">
        <f t="shared" si="88"/>
        <v/>
      </c>
      <c r="AA159" s="61" t="str">
        <f t="shared" si="88"/>
        <v/>
      </c>
      <c r="AB159" s="61" t="str">
        <f t="shared" si="88"/>
        <v/>
      </c>
      <c r="AC159" s="61" t="str">
        <f t="shared" si="88"/>
        <v/>
      </c>
      <c r="AD159" s="61" t="str">
        <f t="shared" si="88"/>
        <v/>
      </c>
    </row>
    <row r="160" spans="3:30" x14ac:dyDescent="0.25">
      <c r="C160" s="14">
        <f t="shared" si="87"/>
        <v>0</v>
      </c>
      <c r="D160" s="15" t="str">
        <f>IF(OR(C160&lt;1,H160&lt;&gt;"",COUNTIF(P$124:P160,P160)&gt;3),"",VLOOKUP(C160-COUNTA(H$124:H160),DD!$F$1:$G$13,2))</f>
        <v/>
      </c>
      <c r="E160" s="62">
        <f t="shared" si="82"/>
        <v>0</v>
      </c>
      <c r="F160" s="16">
        <f t="shared" si="83"/>
        <v>0</v>
      </c>
      <c r="G160" s="15">
        <f t="shared" si="84"/>
        <v>0</v>
      </c>
      <c r="H160" s="29"/>
      <c r="I160" s="17" t="str">
        <f t="shared" si="80"/>
        <v/>
      </c>
      <c r="P160" s="16" t="str">
        <f t="shared" si="85"/>
        <v>0</v>
      </c>
      <c r="Q160" s="61" t="str">
        <f t="shared" si="89"/>
        <v/>
      </c>
      <c r="R160" s="61" t="str">
        <f t="shared" si="88"/>
        <v/>
      </c>
      <c r="S160" s="61" t="str">
        <f t="shared" si="88"/>
        <v/>
      </c>
      <c r="T160" s="61" t="str">
        <f t="shared" si="88"/>
        <v/>
      </c>
      <c r="U160" s="61" t="str">
        <f t="shared" si="88"/>
        <v/>
      </c>
      <c r="V160" s="61" t="str">
        <f t="shared" si="88"/>
        <v/>
      </c>
      <c r="W160" s="61" t="str">
        <f t="shared" si="88"/>
        <v/>
      </c>
      <c r="X160" s="61" t="str">
        <f t="shared" si="88"/>
        <v/>
      </c>
      <c r="Y160" s="61" t="str">
        <f t="shared" si="88"/>
        <v/>
      </c>
      <c r="Z160" s="61" t="str">
        <f t="shared" si="88"/>
        <v/>
      </c>
      <c r="AA160" s="61" t="str">
        <f t="shared" si="88"/>
        <v/>
      </c>
      <c r="AB160" s="61" t="str">
        <f t="shared" si="88"/>
        <v/>
      </c>
      <c r="AC160" s="61" t="str">
        <f t="shared" si="88"/>
        <v/>
      </c>
      <c r="AD160" s="61" t="str">
        <f t="shared" si="88"/>
        <v/>
      </c>
    </row>
    <row r="161" spans="3:30" x14ac:dyDescent="0.25">
      <c r="C161" s="14">
        <f t="shared" si="87"/>
        <v>0</v>
      </c>
      <c r="D161" s="15" t="str">
        <f>IF(OR(C161&lt;1,H161&lt;&gt;"",COUNTIF(P$124:P161,P161)&gt;3),"",VLOOKUP(C161-COUNTA(H$124:H161),DD!$F$1:$G$13,2))</f>
        <v/>
      </c>
      <c r="E161" s="62">
        <f t="shared" si="82"/>
        <v>0</v>
      </c>
      <c r="F161" s="16">
        <f t="shared" si="83"/>
        <v>0</v>
      </c>
      <c r="G161" s="15">
        <f t="shared" si="84"/>
        <v>0</v>
      </c>
      <c r="H161" s="29"/>
      <c r="I161" s="17" t="str">
        <f t="shared" si="80"/>
        <v/>
      </c>
      <c r="P161" s="16" t="str">
        <f t="shared" si="85"/>
        <v>0</v>
      </c>
      <c r="Q161" s="61" t="str">
        <f t="shared" si="89"/>
        <v/>
      </c>
      <c r="R161" s="61" t="str">
        <f t="shared" si="88"/>
        <v/>
      </c>
      <c r="S161" s="61" t="str">
        <f t="shared" si="88"/>
        <v/>
      </c>
      <c r="T161" s="61" t="str">
        <f t="shared" si="88"/>
        <v/>
      </c>
      <c r="U161" s="61" t="str">
        <f t="shared" si="88"/>
        <v/>
      </c>
      <c r="V161" s="61" t="str">
        <f t="shared" si="88"/>
        <v/>
      </c>
      <c r="W161" s="61" t="str">
        <f t="shared" si="88"/>
        <v/>
      </c>
      <c r="X161" s="61" t="str">
        <f t="shared" si="88"/>
        <v/>
      </c>
      <c r="Y161" s="61" t="str">
        <f t="shared" si="88"/>
        <v/>
      </c>
      <c r="Z161" s="61" t="str">
        <f t="shared" si="88"/>
        <v/>
      </c>
      <c r="AA161" s="61" t="str">
        <f t="shared" si="88"/>
        <v/>
      </c>
      <c r="AB161" s="61" t="str">
        <f t="shared" si="88"/>
        <v/>
      </c>
      <c r="AC161" s="61" t="str">
        <f t="shared" si="88"/>
        <v/>
      </c>
      <c r="AD161" s="61" t="str">
        <f t="shared" si="88"/>
        <v/>
      </c>
    </row>
    <row r="162" spans="3:30" x14ac:dyDescent="0.25">
      <c r="C162" s="14">
        <f t="shared" si="87"/>
        <v>0</v>
      </c>
      <c r="D162" s="15" t="str">
        <f>IF(OR(C162&lt;1,H162&lt;&gt;"",COUNTIF(P$124:P162,P162)&gt;3),"",VLOOKUP(C162-COUNTA(H$124:H162),DD!$F$1:$G$13,2))</f>
        <v/>
      </c>
      <c r="E162" s="62">
        <f t="shared" si="82"/>
        <v>0</v>
      </c>
      <c r="F162" s="16">
        <f t="shared" si="83"/>
        <v>0</v>
      </c>
      <c r="G162" s="15">
        <f t="shared" si="84"/>
        <v>0</v>
      </c>
      <c r="H162" s="29"/>
      <c r="I162" s="17" t="str">
        <f t="shared" si="80"/>
        <v/>
      </c>
      <c r="P162" s="16" t="str">
        <f t="shared" si="85"/>
        <v>0</v>
      </c>
      <c r="Q162" s="61" t="str">
        <f t="shared" si="89"/>
        <v/>
      </c>
      <c r="R162" s="61" t="str">
        <f t="shared" si="88"/>
        <v/>
      </c>
      <c r="S162" s="61" t="str">
        <f t="shared" si="88"/>
        <v/>
      </c>
      <c r="T162" s="61" t="str">
        <f t="shared" si="88"/>
        <v/>
      </c>
      <c r="U162" s="61" t="str">
        <f t="shared" si="88"/>
        <v/>
      </c>
      <c r="V162" s="61" t="str">
        <f t="shared" si="88"/>
        <v/>
      </c>
      <c r="W162" s="61" t="str">
        <f t="shared" si="88"/>
        <v/>
      </c>
      <c r="X162" s="61" t="str">
        <f t="shared" si="88"/>
        <v/>
      </c>
      <c r="Y162" s="61" t="str">
        <f t="shared" si="88"/>
        <v/>
      </c>
      <c r="Z162" s="61" t="str">
        <f t="shared" si="88"/>
        <v/>
      </c>
      <c r="AA162" s="61" t="str">
        <f t="shared" si="88"/>
        <v/>
      </c>
      <c r="AB162" s="61" t="str">
        <f t="shared" si="88"/>
        <v/>
      </c>
      <c r="AC162" s="61" t="str">
        <f t="shared" si="88"/>
        <v/>
      </c>
      <c r="AD162" s="61" t="str">
        <f t="shared" si="88"/>
        <v/>
      </c>
    </row>
    <row r="163" spans="3:30" ht="15.75" thickBot="1" x14ac:dyDescent="0.3">
      <c r="C163" s="30">
        <f t="shared" si="87"/>
        <v>0</v>
      </c>
      <c r="D163" s="31" t="str">
        <f>IF(OR(C163&lt;1,H163&lt;&gt;"",COUNTIF(P$124:P163,P163)&gt;3),"",VLOOKUP(C163-COUNTA(H$124:H163),DD!$F$1:$G$13,2))</f>
        <v/>
      </c>
      <c r="E163" s="77">
        <f t="shared" si="82"/>
        <v>0</v>
      </c>
      <c r="F163" s="32">
        <f t="shared" si="83"/>
        <v>0</v>
      </c>
      <c r="G163" s="31">
        <f t="shared" si="84"/>
        <v>0</v>
      </c>
      <c r="H163" s="33"/>
      <c r="I163" s="34" t="str">
        <f t="shared" si="80"/>
        <v/>
      </c>
      <c r="P163" s="16" t="str">
        <f t="shared" si="85"/>
        <v>0</v>
      </c>
      <c r="Q163" s="61" t="str">
        <f t="shared" si="89"/>
        <v/>
      </c>
      <c r="R163" s="61" t="str">
        <f t="shared" si="88"/>
        <v/>
      </c>
      <c r="S163" s="61" t="str">
        <f t="shared" si="88"/>
        <v/>
      </c>
      <c r="T163" s="61" t="str">
        <f t="shared" si="88"/>
        <v/>
      </c>
      <c r="U163" s="61" t="str">
        <f t="shared" si="88"/>
        <v/>
      </c>
      <c r="V163" s="61" t="str">
        <f t="shared" si="88"/>
        <v/>
      </c>
      <c r="W163" s="61" t="str">
        <f t="shared" si="88"/>
        <v/>
      </c>
      <c r="X163" s="61" t="str">
        <f t="shared" si="88"/>
        <v/>
      </c>
      <c r="Y163" s="61" t="str">
        <f t="shared" si="88"/>
        <v/>
      </c>
      <c r="Z163" s="61" t="str">
        <f t="shared" si="88"/>
        <v/>
      </c>
      <c r="AA163" s="61" t="str">
        <f t="shared" si="88"/>
        <v/>
      </c>
      <c r="AB163" s="61" t="str">
        <f t="shared" si="88"/>
        <v/>
      </c>
      <c r="AC163" s="61" t="str">
        <f t="shared" si="88"/>
        <v/>
      </c>
      <c r="AD163" s="61" t="str">
        <f t="shared" si="88"/>
        <v/>
      </c>
    </row>
    <row r="164" spans="3:30" x14ac:dyDescent="0.25">
      <c r="M164"/>
    </row>
  </sheetData>
  <sheetProtection algorithmName="SHA-512" hashValue="NpWSvhJgWeGyvwkm1r845U6yefSoA/t7yHvE/zyTihm6GC/A1XgxK0t6cE+nCgyXpbmQ3jZZOeBC8KXTXwnduA==" saltValue="Hg7AlndvrPWfRiii0UCQJA==" spinCount="100000" sheet="1" objects="1" scenarios="1"/>
  <mergeCells count="120">
    <mergeCell ref="A65:A67"/>
    <mergeCell ref="B65:B67"/>
    <mergeCell ref="C65:C67"/>
    <mergeCell ref="A68:A70"/>
    <mergeCell ref="B68:B70"/>
    <mergeCell ref="C68:C70"/>
    <mergeCell ref="A71:A73"/>
    <mergeCell ref="B71:B73"/>
    <mergeCell ref="C71:C73"/>
    <mergeCell ref="A56:A58"/>
    <mergeCell ref="B56:B58"/>
    <mergeCell ref="C56:C58"/>
    <mergeCell ref="A59:A61"/>
    <mergeCell ref="B59:B61"/>
    <mergeCell ref="C59:C61"/>
    <mergeCell ref="A62:A64"/>
    <mergeCell ref="B62:B64"/>
    <mergeCell ref="C62:C64"/>
    <mergeCell ref="A47:A49"/>
    <mergeCell ref="B47:B49"/>
    <mergeCell ref="C47:C49"/>
    <mergeCell ref="A50:A52"/>
    <mergeCell ref="B50:B52"/>
    <mergeCell ref="C50:C52"/>
    <mergeCell ref="A53:A55"/>
    <mergeCell ref="B53:B55"/>
    <mergeCell ref="C53:C55"/>
    <mergeCell ref="A38:A40"/>
    <mergeCell ref="B38:B40"/>
    <mergeCell ref="C38:C40"/>
    <mergeCell ref="A41:A43"/>
    <mergeCell ref="B41:B43"/>
    <mergeCell ref="C41:C43"/>
    <mergeCell ref="A44:A46"/>
    <mergeCell ref="B44:B46"/>
    <mergeCell ref="C44:C46"/>
    <mergeCell ref="A29:A31"/>
    <mergeCell ref="B29:B31"/>
    <mergeCell ref="C29:C31"/>
    <mergeCell ref="A32:A34"/>
    <mergeCell ref="B32:B34"/>
    <mergeCell ref="C32:C34"/>
    <mergeCell ref="A35:A37"/>
    <mergeCell ref="B35:B37"/>
    <mergeCell ref="C35:C37"/>
    <mergeCell ref="A20:A22"/>
    <mergeCell ref="B20:B22"/>
    <mergeCell ref="C20:C22"/>
    <mergeCell ref="A23:A25"/>
    <mergeCell ref="B23:B25"/>
    <mergeCell ref="C23:C25"/>
    <mergeCell ref="A26:A28"/>
    <mergeCell ref="B26:B28"/>
    <mergeCell ref="C26:C28"/>
    <mergeCell ref="A11:A13"/>
    <mergeCell ref="B11:B13"/>
    <mergeCell ref="C11:C13"/>
    <mergeCell ref="A14:A16"/>
    <mergeCell ref="B14:B16"/>
    <mergeCell ref="C14:C16"/>
    <mergeCell ref="A17:A19"/>
    <mergeCell ref="B17:B19"/>
    <mergeCell ref="C17:C19"/>
    <mergeCell ref="A2:A4"/>
    <mergeCell ref="B2:B4"/>
    <mergeCell ref="C2:C4"/>
    <mergeCell ref="A5:A7"/>
    <mergeCell ref="B5:B7"/>
    <mergeCell ref="C5:C7"/>
    <mergeCell ref="A8:A10"/>
    <mergeCell ref="B8:B10"/>
    <mergeCell ref="C8:C10"/>
    <mergeCell ref="A80:A82"/>
    <mergeCell ref="B80:B82"/>
    <mergeCell ref="C80:C82"/>
    <mergeCell ref="A83:A85"/>
    <mergeCell ref="B83:B85"/>
    <mergeCell ref="C83:C85"/>
    <mergeCell ref="A74:A76"/>
    <mergeCell ref="B74:B76"/>
    <mergeCell ref="C74:C76"/>
    <mergeCell ref="A77:A79"/>
    <mergeCell ref="B77:B79"/>
    <mergeCell ref="C77:C79"/>
    <mergeCell ref="A92:A94"/>
    <mergeCell ref="B92:B94"/>
    <mergeCell ref="C92:C94"/>
    <mergeCell ref="A95:A97"/>
    <mergeCell ref="B95:B97"/>
    <mergeCell ref="C95:C97"/>
    <mergeCell ref="A86:A88"/>
    <mergeCell ref="B86:B88"/>
    <mergeCell ref="C86:C88"/>
    <mergeCell ref="A89:A91"/>
    <mergeCell ref="B89:B91"/>
    <mergeCell ref="C89:C91"/>
    <mergeCell ref="A104:A106"/>
    <mergeCell ref="B104:B106"/>
    <mergeCell ref="C104:C106"/>
    <mergeCell ref="A107:A109"/>
    <mergeCell ref="B107:B109"/>
    <mergeCell ref="C107:C109"/>
    <mergeCell ref="A98:A100"/>
    <mergeCell ref="B98:B100"/>
    <mergeCell ref="C98:C100"/>
    <mergeCell ref="A101:A103"/>
    <mergeCell ref="B101:B103"/>
    <mergeCell ref="C101:C103"/>
    <mergeCell ref="A116:A118"/>
    <mergeCell ref="B116:B118"/>
    <mergeCell ref="C116:C118"/>
    <mergeCell ref="A119:A121"/>
    <mergeCell ref="B119:B121"/>
    <mergeCell ref="C119:C121"/>
    <mergeCell ref="A110:A112"/>
    <mergeCell ref="B110:B112"/>
    <mergeCell ref="C110:C112"/>
    <mergeCell ref="A113:A115"/>
    <mergeCell ref="B113:B115"/>
    <mergeCell ref="C113:C115"/>
  </mergeCells>
  <conditionalFormatting sqref="E3">
    <cfRule type="expression" dxfId="1280" priority="153">
      <formula>IF(E3="",FALSE,IF(LEFT(E3,1)=LEFT(E2,1),TRUE,FALSE))</formula>
    </cfRule>
  </conditionalFormatting>
  <conditionalFormatting sqref="E4">
    <cfRule type="expression" dxfId="1279" priority="152">
      <formula>IF(E4="",FALSE,IF(OR(LEFT(E4,LEN(E4)-1)=LEFT(E3,LEN(E3)-1),LEFT(E4,LEN(E4)-1)=LEFT(E2,LEN(E2)-1)),TRUE,FALSE))</formula>
    </cfRule>
  </conditionalFormatting>
  <conditionalFormatting sqref="E6">
    <cfRule type="expression" dxfId="1278" priority="149">
      <formula>IF(E6="",FALSE,IF(LEFT(E6,1)=LEFT(E5,1),TRUE,FALSE))</formula>
    </cfRule>
  </conditionalFormatting>
  <conditionalFormatting sqref="E7">
    <cfRule type="expression" dxfId="1277" priority="148">
      <formula>IF(E7="",FALSE,IF(OR(LEFT(E7,LEN(E7)-1)=LEFT(E6,LEN(E6)-1),LEFT(E7,LEN(E7)-1)=LEFT(E5,LEN(E5)-1)),TRUE,FALSE))</formula>
    </cfRule>
  </conditionalFormatting>
  <conditionalFormatting sqref="E9">
    <cfRule type="expression" dxfId="1276" priority="145">
      <formula>IF(E9="",FALSE,IF(LEFT(E9,1)=LEFT(E8,1),TRUE,FALSE))</formula>
    </cfRule>
  </conditionalFormatting>
  <conditionalFormatting sqref="E10">
    <cfRule type="expression" dxfId="1275" priority="144">
      <formula>IF(E10="",FALSE,IF(OR(LEFT(E10,LEN(E10)-1)=LEFT(E9,LEN(E9)-1),LEFT(E10,LEN(E10)-1)=LEFT(E8,LEN(E8)-1)),TRUE,FALSE))</formula>
    </cfRule>
  </conditionalFormatting>
  <conditionalFormatting sqref="E12">
    <cfRule type="expression" dxfId="1274" priority="141">
      <formula>IF(E12="",FALSE,IF(LEFT(E12,1)=LEFT(E11,1),TRUE,FALSE))</formula>
    </cfRule>
  </conditionalFormatting>
  <conditionalFormatting sqref="E13">
    <cfRule type="expression" dxfId="1273" priority="140">
      <formula>IF(E13="",FALSE,IF(OR(LEFT(E13,LEN(E13)-1)=LEFT(E12,LEN(E12)-1),LEFT(E13,LEN(E13)-1)=LEFT(E11,LEN(E11)-1)),TRUE,FALSE))</formula>
    </cfRule>
  </conditionalFormatting>
  <conditionalFormatting sqref="E15">
    <cfRule type="expression" dxfId="1272" priority="137">
      <formula>IF(E15="",FALSE,IF(LEFT(E15,1)=LEFT(E14,1),TRUE,FALSE))</formula>
    </cfRule>
  </conditionalFormatting>
  <conditionalFormatting sqref="E16">
    <cfRule type="expression" dxfId="1271" priority="136">
      <formula>IF(E16="",FALSE,IF(OR(LEFT(E16,LEN(E16)-1)=LEFT(E15,LEN(E15)-1),LEFT(E16,LEN(E16)-1)=LEFT(E14,LEN(E14)-1)),TRUE,FALSE))</formula>
    </cfRule>
  </conditionalFormatting>
  <conditionalFormatting sqref="E18">
    <cfRule type="expression" dxfId="1270" priority="133">
      <formula>IF(E18="",FALSE,IF(LEFT(E18,1)=LEFT(E17,1),TRUE,FALSE))</formula>
    </cfRule>
  </conditionalFormatting>
  <conditionalFormatting sqref="E19">
    <cfRule type="expression" dxfId="1269" priority="132">
      <formula>IF(E19="",FALSE,IF(OR(LEFT(E19,LEN(E19)-1)=LEFT(E18,LEN(E18)-1),LEFT(E19,LEN(E19)-1)=LEFT(E17,LEN(E17)-1)),TRUE,FALSE))</formula>
    </cfRule>
  </conditionalFormatting>
  <conditionalFormatting sqref="E21">
    <cfRule type="expression" dxfId="1268" priority="129">
      <formula>IF(E21="",FALSE,IF(LEFT(E21,1)=LEFT(E20,1),TRUE,FALSE))</formula>
    </cfRule>
  </conditionalFormatting>
  <conditionalFormatting sqref="E22">
    <cfRule type="expression" dxfId="1267" priority="128">
      <formula>IF(E22="",FALSE,IF(OR(LEFT(E22,LEN(E22)-1)=LEFT(E21,LEN(E21)-1),LEFT(E22,LEN(E22)-1)=LEFT(E20,LEN(E20)-1)),TRUE,FALSE))</formula>
    </cfRule>
  </conditionalFormatting>
  <conditionalFormatting sqref="E24">
    <cfRule type="expression" dxfId="1266" priority="125">
      <formula>IF(E24="",FALSE,IF(LEFT(E24,1)=LEFT(E23,1),TRUE,FALSE))</formula>
    </cfRule>
  </conditionalFormatting>
  <conditionalFormatting sqref="E25">
    <cfRule type="expression" dxfId="1265" priority="124">
      <formula>IF(E25="",FALSE,IF(OR(LEFT(E25,LEN(E25)-1)=LEFT(E24,LEN(E24)-1),LEFT(E25,LEN(E25)-1)=LEFT(E23,LEN(E23)-1)),TRUE,FALSE))</formula>
    </cfRule>
  </conditionalFormatting>
  <conditionalFormatting sqref="E27">
    <cfRule type="expression" dxfId="1264" priority="121">
      <formula>IF(E27="",FALSE,IF(LEFT(E27,1)=LEFT(E26,1),TRUE,FALSE))</formula>
    </cfRule>
  </conditionalFormatting>
  <conditionalFormatting sqref="E28">
    <cfRule type="expression" dxfId="1263" priority="120">
      <formula>IF(E28="",FALSE,IF(OR(LEFT(E28,LEN(E28)-1)=LEFT(E27,LEN(E27)-1),LEFT(E28,LEN(E28)-1)=LEFT(E26,LEN(E26)-1)),TRUE,FALSE))</formula>
    </cfRule>
  </conditionalFormatting>
  <conditionalFormatting sqref="E30">
    <cfRule type="expression" dxfId="1262" priority="117">
      <formula>IF(E30="",FALSE,IF(LEFT(E30,1)=LEFT(E29,1),TRUE,FALSE))</formula>
    </cfRule>
  </conditionalFormatting>
  <conditionalFormatting sqref="E31">
    <cfRule type="expression" dxfId="1261" priority="116">
      <formula>IF(E31="",FALSE,IF(OR(LEFT(E31,LEN(E31)-1)=LEFT(E30,LEN(E30)-1),LEFT(E31,LEN(E31)-1)=LEFT(E29,LEN(E29)-1)),TRUE,FALSE))</formula>
    </cfRule>
  </conditionalFormatting>
  <conditionalFormatting sqref="E33">
    <cfRule type="expression" dxfId="1260" priority="113">
      <formula>IF(E33="",FALSE,IF(LEFT(E33,1)=LEFT(E32,1),TRUE,FALSE))</formula>
    </cfRule>
  </conditionalFormatting>
  <conditionalFormatting sqref="E34">
    <cfRule type="expression" dxfId="1259" priority="112">
      <formula>IF(E34="",FALSE,IF(OR(LEFT(E34,LEN(E34)-1)=LEFT(E33,LEN(E33)-1),LEFT(E34,LEN(E34)-1)=LEFT(E32,LEN(E32)-1)),TRUE,FALSE))</formula>
    </cfRule>
  </conditionalFormatting>
  <conditionalFormatting sqref="E36">
    <cfRule type="expression" dxfId="1258" priority="109">
      <formula>IF(E36="",FALSE,IF(LEFT(E36,1)=LEFT(E35,1),TRUE,FALSE))</formula>
    </cfRule>
  </conditionalFormatting>
  <conditionalFormatting sqref="E37">
    <cfRule type="expression" dxfId="1257" priority="108">
      <formula>IF(E37="",FALSE,IF(OR(LEFT(E37,LEN(E37)-1)=LEFT(E36,LEN(E36)-1),LEFT(E37,LEN(E37)-1)=LEFT(E35,LEN(E35)-1)),TRUE,FALSE))</formula>
    </cfRule>
  </conditionalFormatting>
  <conditionalFormatting sqref="E39">
    <cfRule type="expression" dxfId="1256" priority="105">
      <formula>IF(E39="",FALSE,IF(LEFT(E39,1)=LEFT(E38,1),TRUE,FALSE))</formula>
    </cfRule>
  </conditionalFormatting>
  <conditionalFormatting sqref="E40">
    <cfRule type="expression" dxfId="1255" priority="104">
      <formula>IF(E40="",FALSE,IF(OR(LEFT(E40,LEN(E40)-1)=LEFT(E39,LEN(E39)-1),LEFT(E40,LEN(E40)-1)=LEFT(E38,LEN(E38)-1)),TRUE,FALSE))</formula>
    </cfRule>
  </conditionalFormatting>
  <conditionalFormatting sqref="E42">
    <cfRule type="expression" dxfId="1254" priority="101">
      <formula>IF(E42="",FALSE,IF(LEFT(E42,1)=LEFT(E41,1),TRUE,FALSE))</formula>
    </cfRule>
  </conditionalFormatting>
  <conditionalFormatting sqref="E43">
    <cfRule type="expression" dxfId="1253" priority="100">
      <formula>IF(E43="",FALSE,IF(OR(LEFT(E43,LEN(E43)-1)=LEFT(E42,LEN(E42)-1),LEFT(E43,LEN(E43)-1)=LEFT(E41,LEN(E41)-1)),TRUE,FALSE))</formula>
    </cfRule>
  </conditionalFormatting>
  <conditionalFormatting sqref="E45">
    <cfRule type="expression" dxfId="1252" priority="97">
      <formula>IF(E45="",FALSE,IF(LEFT(E45,1)=LEFT(E44,1),TRUE,FALSE))</formula>
    </cfRule>
  </conditionalFormatting>
  <conditionalFormatting sqref="E46">
    <cfRule type="expression" dxfId="1251" priority="96">
      <formula>IF(E46="",FALSE,IF(OR(LEFT(E46,LEN(E46)-1)=LEFT(E45,LEN(E45)-1),LEFT(E46,LEN(E46)-1)=LEFT(E44,LEN(E44)-1)),TRUE,FALSE))</formula>
    </cfRule>
  </conditionalFormatting>
  <conditionalFormatting sqref="E48">
    <cfRule type="expression" dxfId="1250" priority="93">
      <formula>IF(E48="",FALSE,IF(LEFT(E48,1)=LEFT(E47,1),TRUE,FALSE))</formula>
    </cfRule>
  </conditionalFormatting>
  <conditionalFormatting sqref="E49">
    <cfRule type="expression" dxfId="1249" priority="92">
      <formula>IF(E49="",FALSE,IF(OR(LEFT(E49,LEN(E49)-1)=LEFT(E48,LEN(E48)-1),LEFT(E49,LEN(E49)-1)=LEFT(E47,LEN(E47)-1)),TRUE,FALSE))</formula>
    </cfRule>
  </conditionalFormatting>
  <conditionalFormatting sqref="E51">
    <cfRule type="expression" dxfId="1248" priority="89">
      <formula>IF(E51="",FALSE,IF(LEFT(E51,1)=LEFT(E50,1),TRUE,FALSE))</formula>
    </cfRule>
  </conditionalFormatting>
  <conditionalFormatting sqref="E52">
    <cfRule type="expression" dxfId="1247" priority="88">
      <formula>IF(E52="",FALSE,IF(OR(LEFT(E52,LEN(E52)-1)=LEFT(E51,LEN(E51)-1),LEFT(E52,LEN(E52)-1)=LEFT(E50,LEN(E50)-1)),TRUE,FALSE))</formula>
    </cfRule>
  </conditionalFormatting>
  <conditionalFormatting sqref="E54">
    <cfRule type="expression" dxfId="1246" priority="85">
      <formula>IF(E54="",FALSE,IF(LEFT(E54,1)=LEFT(E53,1),TRUE,FALSE))</formula>
    </cfRule>
  </conditionalFormatting>
  <conditionalFormatting sqref="E55">
    <cfRule type="expression" dxfId="1245" priority="84">
      <formula>IF(E55="",FALSE,IF(OR(LEFT(E55,LEN(E55)-1)=LEFT(E54,LEN(E54)-1),LEFT(E55,LEN(E55)-1)=LEFT(E53,LEN(E53)-1)),TRUE,FALSE))</formula>
    </cfRule>
  </conditionalFormatting>
  <conditionalFormatting sqref="E57">
    <cfRule type="expression" dxfId="1244" priority="81">
      <formula>IF(E57="",FALSE,IF(LEFT(E57,1)=LEFT(E56,1),TRUE,FALSE))</formula>
    </cfRule>
  </conditionalFormatting>
  <conditionalFormatting sqref="E58">
    <cfRule type="expression" dxfId="1243" priority="80">
      <formula>IF(E58="",FALSE,IF(OR(LEFT(E58,LEN(E58)-1)=LEFT(E57,LEN(E57)-1),LEFT(E58,LEN(E58)-1)=LEFT(E56,LEN(E56)-1)),TRUE,FALSE))</formula>
    </cfRule>
  </conditionalFormatting>
  <conditionalFormatting sqref="E60">
    <cfRule type="expression" dxfId="1242" priority="77">
      <formula>IF(E60="",FALSE,IF(LEFT(E60,1)=LEFT(E59,1),TRUE,FALSE))</formula>
    </cfRule>
  </conditionalFormatting>
  <conditionalFormatting sqref="E61">
    <cfRule type="expression" dxfId="1241" priority="76">
      <formula>IF(E61="",FALSE,IF(OR(LEFT(E61,LEN(E61)-1)=LEFT(E60,LEN(E60)-1),LEFT(E61,LEN(E61)-1)=LEFT(E59,LEN(E59)-1)),TRUE,FALSE))</formula>
    </cfRule>
  </conditionalFormatting>
  <conditionalFormatting sqref="E63">
    <cfRule type="expression" dxfId="1240" priority="73">
      <formula>IF(E63="",FALSE,IF(LEFT(E63,1)=LEFT(E62,1),TRUE,FALSE))</formula>
    </cfRule>
  </conditionalFormatting>
  <conditionalFormatting sqref="E64">
    <cfRule type="expression" dxfId="1239" priority="72">
      <formula>IF(E64="",FALSE,IF(OR(LEFT(E64,LEN(E64)-1)=LEFT(E63,LEN(E63)-1),LEFT(E64,LEN(E64)-1)=LEFT(E62,LEN(E62)-1)),TRUE,FALSE))</formula>
    </cfRule>
  </conditionalFormatting>
  <conditionalFormatting sqref="E66">
    <cfRule type="expression" dxfId="1238" priority="69">
      <formula>IF(E66="",FALSE,IF(LEFT(E66,1)=LEFT(E65,1),TRUE,FALSE))</formula>
    </cfRule>
  </conditionalFormatting>
  <conditionalFormatting sqref="E67">
    <cfRule type="expression" dxfId="1237" priority="68">
      <formula>IF(E67="",FALSE,IF(OR(LEFT(E67,LEN(E67)-1)=LEFT(E66,LEN(E66)-1),LEFT(E67,LEN(E67)-1)=LEFT(E65,LEN(E65)-1)),TRUE,FALSE))</formula>
    </cfRule>
  </conditionalFormatting>
  <conditionalFormatting sqref="E69">
    <cfRule type="expression" dxfId="1236" priority="65">
      <formula>IF(E69="",FALSE,IF(LEFT(E69,1)=LEFT(E68,1),TRUE,FALSE))</formula>
    </cfRule>
  </conditionalFormatting>
  <conditionalFormatting sqref="E70">
    <cfRule type="expression" dxfId="1235" priority="64">
      <formula>IF(E70="",FALSE,IF(OR(LEFT(E70,LEN(E70)-1)=LEFT(E69,LEN(E69)-1),LEFT(E70,LEN(E70)-1)=LEFT(E68,LEN(E68)-1)),TRUE,FALSE))</formula>
    </cfRule>
  </conditionalFormatting>
  <conditionalFormatting sqref="E72">
    <cfRule type="expression" dxfId="1234" priority="61">
      <formula>IF(E72="",FALSE,IF(LEFT(E72,1)=LEFT(E71,1),TRUE,FALSE))</formula>
    </cfRule>
  </conditionalFormatting>
  <conditionalFormatting sqref="E73 E79 E85 E109 E115 E121">
    <cfRule type="expression" dxfId="1233" priority="60">
      <formula>IF(E73="",FALSE,IF(OR(LEFT(E73,LEN(E73)-1)=LEFT(E72,LEN(E72)-1),LEFT(E73,LEN(E73)-1)=LEFT(E71,LEN(E71)-1)),TRUE,FALSE))</formula>
    </cfRule>
  </conditionalFormatting>
  <conditionalFormatting sqref="E75">
    <cfRule type="expression" dxfId="1232" priority="57">
      <formula>IF(E75="",FALSE,IF(LEFT(E75,1)=LEFT(E74,1),TRUE,FALSE))</formula>
    </cfRule>
  </conditionalFormatting>
  <conditionalFormatting sqref="E76">
    <cfRule type="expression" dxfId="1231" priority="56">
      <formula>IF(E76="",FALSE,IF(OR(LEFT(E76,LEN(E76)-1)=LEFT(E75,LEN(E75)-1),LEFT(E76,LEN(E76)-1)=LEFT(E74,LEN(E74)-1)),TRUE,FALSE))</formula>
    </cfRule>
  </conditionalFormatting>
  <conditionalFormatting sqref="E78">
    <cfRule type="expression" dxfId="1230" priority="53">
      <formula>IF(E78="",FALSE,IF(LEFT(E78,1)=LEFT(E77,1),TRUE,FALSE))</formula>
    </cfRule>
  </conditionalFormatting>
  <conditionalFormatting sqref="E81">
    <cfRule type="expression" dxfId="1229" priority="50">
      <formula>IF(E81="",FALSE,IF(LEFT(E81,1)=LEFT(E80,1),TRUE,FALSE))</formula>
    </cfRule>
  </conditionalFormatting>
  <conditionalFormatting sqref="E82">
    <cfRule type="expression" dxfId="1228" priority="49">
      <formula>IF(E82="",FALSE,IF(OR(LEFT(E82,LEN(E82)-1)=LEFT(E81,LEN(E81)-1),LEFT(E82,LEN(E82)-1)=LEFT(E80,LEN(E80)-1)),TRUE,FALSE))</formula>
    </cfRule>
  </conditionalFormatting>
  <conditionalFormatting sqref="E84">
    <cfRule type="expression" dxfId="1227" priority="46">
      <formula>IF(E84="",FALSE,IF(LEFT(E84,1)=LEFT(E83,1),TRUE,FALSE))</formula>
    </cfRule>
  </conditionalFormatting>
  <conditionalFormatting sqref="E87">
    <cfRule type="expression" dxfId="1226" priority="43">
      <formula>IF(E87="",FALSE,IF(LEFT(E87,1)=LEFT(E86,1),TRUE,FALSE))</formula>
    </cfRule>
  </conditionalFormatting>
  <conditionalFormatting sqref="E88">
    <cfRule type="expression" dxfId="1225" priority="42">
      <formula>IF(E88="",FALSE,IF(OR(LEFT(E88,LEN(E88)-1)=LEFT(E87,LEN(E87)-1),LEFT(E88,LEN(E88)-1)=LEFT(E86,LEN(E86)-1)),TRUE,FALSE))</formula>
    </cfRule>
  </conditionalFormatting>
  <conditionalFormatting sqref="E90">
    <cfRule type="expression" dxfId="1224" priority="39">
      <formula>IF(E90="",FALSE,IF(LEFT(E90,1)=LEFT(E89,1),TRUE,FALSE))</formula>
    </cfRule>
  </conditionalFormatting>
  <conditionalFormatting sqref="E91">
    <cfRule type="expression" dxfId="1223" priority="38">
      <formula>IF(E91="",FALSE,IF(OR(LEFT(E91,LEN(E91)-1)=LEFT(E90,LEN(E90)-1),LEFT(E91,LEN(E91)-1)=LEFT(E89,LEN(E89)-1)),TRUE,FALSE))</formula>
    </cfRule>
  </conditionalFormatting>
  <conditionalFormatting sqref="E93">
    <cfRule type="expression" dxfId="1222" priority="35">
      <formula>IF(E93="",FALSE,IF(LEFT(E93,1)=LEFT(E92,1),TRUE,FALSE))</formula>
    </cfRule>
  </conditionalFormatting>
  <conditionalFormatting sqref="E94">
    <cfRule type="expression" dxfId="1221" priority="34">
      <formula>IF(E94="",FALSE,IF(OR(LEFT(E94,LEN(E94)-1)=LEFT(E93,LEN(E93)-1),LEFT(E94,LEN(E94)-1)=LEFT(E92,LEN(E92)-1)),TRUE,FALSE))</formula>
    </cfRule>
  </conditionalFormatting>
  <conditionalFormatting sqref="E96">
    <cfRule type="expression" dxfId="1220" priority="31">
      <formula>IF(E96="",FALSE,IF(LEFT(E96,1)=LEFT(E95,1),TRUE,FALSE))</formula>
    </cfRule>
  </conditionalFormatting>
  <conditionalFormatting sqref="E97">
    <cfRule type="expression" dxfId="1219" priority="30">
      <formula>IF(E97="",FALSE,IF(OR(LEFT(E97,LEN(E97)-1)=LEFT(E96,LEN(E96)-1),LEFT(E97,LEN(E97)-1)=LEFT(E95,LEN(E95)-1)),TRUE,FALSE))</formula>
    </cfRule>
  </conditionalFormatting>
  <conditionalFormatting sqref="E99">
    <cfRule type="expression" dxfId="1218" priority="27">
      <formula>IF(E99="",FALSE,IF(LEFT(E99,1)=LEFT(E98,1),TRUE,FALSE))</formula>
    </cfRule>
  </conditionalFormatting>
  <conditionalFormatting sqref="E100">
    <cfRule type="expression" dxfId="1217" priority="26">
      <formula>IF(E100="",FALSE,IF(OR(LEFT(E100,LEN(E100)-1)=LEFT(E99,LEN(E99)-1),LEFT(E100,LEN(E100)-1)=LEFT(E98,LEN(E98)-1)),TRUE,FALSE))</formula>
    </cfRule>
  </conditionalFormatting>
  <conditionalFormatting sqref="E102">
    <cfRule type="expression" dxfId="1216" priority="23">
      <formula>IF(E102="",FALSE,IF(LEFT(E102,1)=LEFT(E101,1),TRUE,FALSE))</formula>
    </cfRule>
  </conditionalFormatting>
  <conditionalFormatting sqref="E103">
    <cfRule type="expression" dxfId="1215" priority="22">
      <formula>IF(E103="",FALSE,IF(OR(LEFT(E103,LEN(E103)-1)=LEFT(E102,LEN(E102)-1),LEFT(E103,LEN(E103)-1)=LEFT(E101,LEN(E101)-1)),TRUE,FALSE))</formula>
    </cfRule>
  </conditionalFormatting>
  <conditionalFormatting sqref="E105">
    <cfRule type="expression" dxfId="1214" priority="19">
      <formula>IF(E105="",FALSE,IF(LEFT(E105,1)=LEFT(E104,1),TRUE,FALSE))</formula>
    </cfRule>
  </conditionalFormatting>
  <conditionalFormatting sqref="E106">
    <cfRule type="expression" dxfId="1213" priority="18">
      <formula>IF(E106="",FALSE,IF(OR(LEFT(E106,LEN(E106)-1)=LEFT(E105,LEN(E105)-1),LEFT(E106,LEN(E106)-1)=LEFT(E104,LEN(E104)-1)),TRUE,FALSE))</formula>
    </cfRule>
  </conditionalFormatting>
  <conditionalFormatting sqref="E108">
    <cfRule type="expression" dxfId="1212" priority="15">
      <formula>IF(E108="",FALSE,IF(LEFT(E108,1)=LEFT(E107,1),TRUE,FALSE))</formula>
    </cfRule>
  </conditionalFormatting>
  <conditionalFormatting sqref="E111">
    <cfRule type="expression" dxfId="1211" priority="12">
      <formula>IF(E111="",FALSE,IF(LEFT(E111,1)=LEFT(E110,1),TRUE,FALSE))</formula>
    </cfRule>
  </conditionalFormatting>
  <conditionalFormatting sqref="E112">
    <cfRule type="expression" dxfId="1210" priority="11">
      <formula>IF(E112="",FALSE,IF(OR(LEFT(E112,LEN(E112)-1)=LEFT(E111,LEN(E111)-1),LEFT(E112,LEN(E112)-1)=LEFT(E110,LEN(E110)-1)),TRUE,FALSE))</formula>
    </cfRule>
  </conditionalFormatting>
  <conditionalFormatting sqref="E114">
    <cfRule type="expression" dxfId="1209" priority="8">
      <formula>IF(E114="",FALSE,IF(LEFT(E114,1)=LEFT(E113,1),TRUE,FALSE))</formula>
    </cfRule>
  </conditionalFormatting>
  <conditionalFormatting sqref="E117">
    <cfRule type="expression" dxfId="1208" priority="5">
      <formula>IF(E117="",FALSE,IF(LEFT(E117,1)=LEFT(E116,1),TRUE,FALSE))</formula>
    </cfRule>
  </conditionalFormatting>
  <conditionalFormatting sqref="E118">
    <cfRule type="expression" dxfId="1207" priority="4">
      <formula>IF(E118="",FALSE,IF(OR(LEFT(E118,LEN(E118)-1)=LEFT(E117,LEN(E117)-1),LEFT(E118,LEN(E118)-1)=LEFT(E116,LEN(E116)-1)),TRUE,FALSE))</formula>
    </cfRule>
  </conditionalFormatting>
  <conditionalFormatting sqref="E120">
    <cfRule type="expression" dxfId="1206" priority="1">
      <formula>IF(E120="",FALSE,IF(LEFT(E120,1)=LEFT(E119,1),TRUE,FALSE))</formula>
    </cfRule>
  </conditionalFormatting>
  <conditionalFormatting sqref="G2">
    <cfRule type="expression" dxfId="1205" priority="154">
      <formula>IF(SUM(G2:G3)&gt;3.7,TRUE,FALSE)</formula>
    </cfRule>
  </conditionalFormatting>
  <conditionalFormatting sqref="G3">
    <cfRule type="expression" dxfId="1204" priority="155">
      <formula>IF(SUM(G2:G3)&gt;3.7,TRUE,FALSE)</formula>
    </cfRule>
  </conditionalFormatting>
  <conditionalFormatting sqref="G5">
    <cfRule type="expression" dxfId="1203" priority="150">
      <formula>IF(SUM(G5:G6)&gt;3.7,TRUE,FALSE)</formula>
    </cfRule>
  </conditionalFormatting>
  <conditionalFormatting sqref="G6">
    <cfRule type="expression" dxfId="1202" priority="151">
      <formula>IF(SUM(G5:G6)&gt;3.7,TRUE,FALSE)</formula>
    </cfRule>
  </conditionalFormatting>
  <conditionalFormatting sqref="G8">
    <cfRule type="expression" dxfId="1201" priority="146">
      <formula>IF(SUM(G8:G9)&gt;3.7,TRUE,FALSE)</formula>
    </cfRule>
  </conditionalFormatting>
  <conditionalFormatting sqref="G9">
    <cfRule type="expression" dxfId="1200" priority="147">
      <formula>IF(SUM(G8:G9)&gt;3.7,TRUE,FALSE)</formula>
    </cfRule>
  </conditionalFormatting>
  <conditionalFormatting sqref="G11">
    <cfRule type="expression" dxfId="1199" priority="142">
      <formula>IF(SUM(G11:G12)&gt;3.7,TRUE,FALSE)</formula>
    </cfRule>
  </conditionalFormatting>
  <conditionalFormatting sqref="G12">
    <cfRule type="expression" dxfId="1198" priority="143">
      <formula>IF(SUM(G11:G12)&gt;3.7,TRUE,FALSE)</formula>
    </cfRule>
  </conditionalFormatting>
  <conditionalFormatting sqref="G14">
    <cfRule type="expression" dxfId="1197" priority="138">
      <formula>IF(SUM(G14:G15)&gt;3.7,TRUE,FALSE)</formula>
    </cfRule>
  </conditionalFormatting>
  <conditionalFormatting sqref="G15">
    <cfRule type="expression" dxfId="1196" priority="139">
      <formula>IF(SUM(G14:G15)&gt;3.7,TRUE,FALSE)</formula>
    </cfRule>
  </conditionalFormatting>
  <conditionalFormatting sqref="G17">
    <cfRule type="expression" dxfId="1195" priority="134">
      <formula>IF(SUM(G17:G18)&gt;3.7,TRUE,FALSE)</formula>
    </cfRule>
  </conditionalFormatting>
  <conditionalFormatting sqref="G18">
    <cfRule type="expression" dxfId="1194" priority="135">
      <formula>IF(SUM(G17:G18)&gt;3.7,TRUE,FALSE)</formula>
    </cfRule>
  </conditionalFormatting>
  <conditionalFormatting sqref="G20">
    <cfRule type="expression" dxfId="1193" priority="130">
      <formula>IF(SUM(G20:G21)&gt;3.7,TRUE,FALSE)</formula>
    </cfRule>
  </conditionalFormatting>
  <conditionalFormatting sqref="G21">
    <cfRule type="expression" dxfId="1192" priority="131">
      <formula>IF(SUM(G20:G21)&gt;3.7,TRUE,FALSE)</formula>
    </cfRule>
  </conditionalFormatting>
  <conditionalFormatting sqref="G23">
    <cfRule type="expression" dxfId="1191" priority="126">
      <formula>IF(SUM(G23:G24)&gt;3.7,TRUE,FALSE)</formula>
    </cfRule>
  </conditionalFormatting>
  <conditionalFormatting sqref="G24">
    <cfRule type="expression" dxfId="1190" priority="127">
      <formula>IF(SUM(G23:G24)&gt;3.7,TRUE,FALSE)</formula>
    </cfRule>
  </conditionalFormatting>
  <conditionalFormatting sqref="G26">
    <cfRule type="expression" dxfId="1189" priority="122">
      <formula>IF(SUM(G26:G27)&gt;3.7,TRUE,FALSE)</formula>
    </cfRule>
  </conditionalFormatting>
  <conditionalFormatting sqref="G27">
    <cfRule type="expression" dxfId="1188" priority="123">
      <formula>IF(SUM(G26:G27)&gt;3.7,TRUE,FALSE)</formula>
    </cfRule>
  </conditionalFormatting>
  <conditionalFormatting sqref="G29">
    <cfRule type="expression" dxfId="1187" priority="118">
      <formula>IF(SUM(G29:G30)&gt;3.7,TRUE,FALSE)</formula>
    </cfRule>
  </conditionalFormatting>
  <conditionalFormatting sqref="G30">
    <cfRule type="expression" dxfId="1186" priority="119">
      <formula>IF(SUM(G29:G30)&gt;3.7,TRUE,FALSE)</formula>
    </cfRule>
  </conditionalFormatting>
  <conditionalFormatting sqref="G32">
    <cfRule type="expression" dxfId="1185" priority="114">
      <formula>IF(SUM(G32:G33)&gt;3.7,TRUE,FALSE)</formula>
    </cfRule>
  </conditionalFormatting>
  <conditionalFormatting sqref="G33">
    <cfRule type="expression" dxfId="1184" priority="115">
      <formula>IF(SUM(G32:G33)&gt;3.7,TRUE,FALSE)</formula>
    </cfRule>
  </conditionalFormatting>
  <conditionalFormatting sqref="G35">
    <cfRule type="expression" dxfId="1183" priority="110">
      <formula>IF(SUM(G35:G36)&gt;3.7,TRUE,FALSE)</formula>
    </cfRule>
  </conditionalFormatting>
  <conditionalFormatting sqref="G36">
    <cfRule type="expression" dxfId="1182" priority="111">
      <formula>IF(SUM(G35:G36)&gt;3.7,TRUE,FALSE)</formula>
    </cfRule>
  </conditionalFormatting>
  <conditionalFormatting sqref="G38">
    <cfRule type="expression" dxfId="1181" priority="106">
      <formula>IF(SUM(G38:G39)&gt;3.7,TRUE,FALSE)</formula>
    </cfRule>
  </conditionalFormatting>
  <conditionalFormatting sqref="G39">
    <cfRule type="expression" dxfId="1180" priority="107">
      <formula>IF(SUM(G38:G39)&gt;3.7,TRUE,FALSE)</formula>
    </cfRule>
  </conditionalFormatting>
  <conditionalFormatting sqref="G41">
    <cfRule type="expression" dxfId="1179" priority="102">
      <formula>IF(SUM(G41:G42)&gt;3.7,TRUE,FALSE)</formula>
    </cfRule>
  </conditionalFormatting>
  <conditionalFormatting sqref="G42">
    <cfRule type="expression" dxfId="1178" priority="103">
      <formula>IF(SUM(G41:G42)&gt;3.7,TRUE,FALSE)</formula>
    </cfRule>
  </conditionalFormatting>
  <conditionalFormatting sqref="G44">
    <cfRule type="expression" dxfId="1177" priority="98">
      <formula>IF(SUM(G44:G45)&gt;3.7,TRUE,FALSE)</formula>
    </cfRule>
  </conditionalFormatting>
  <conditionalFormatting sqref="G45">
    <cfRule type="expression" dxfId="1176" priority="99">
      <formula>IF(SUM(G44:G45)&gt;3.7,TRUE,FALSE)</formula>
    </cfRule>
  </conditionalFormatting>
  <conditionalFormatting sqref="G47">
    <cfRule type="expression" dxfId="1175" priority="94">
      <formula>IF(SUM(G47:G48)&gt;3.7,TRUE,FALSE)</formula>
    </cfRule>
  </conditionalFormatting>
  <conditionalFormatting sqref="G48">
    <cfRule type="expression" dxfId="1174" priority="95">
      <formula>IF(SUM(G47:G48)&gt;3.7,TRUE,FALSE)</formula>
    </cfRule>
  </conditionalFormatting>
  <conditionalFormatting sqref="G50">
    <cfRule type="expression" dxfId="1173" priority="90">
      <formula>IF(SUM(G50:G51)&gt;3.7,TRUE,FALSE)</formula>
    </cfRule>
  </conditionalFormatting>
  <conditionalFormatting sqref="G51">
    <cfRule type="expression" dxfId="1172" priority="91">
      <formula>IF(SUM(G50:G51)&gt;3.7,TRUE,FALSE)</formula>
    </cfRule>
  </conditionalFormatting>
  <conditionalFormatting sqref="G53">
    <cfRule type="expression" dxfId="1171" priority="86">
      <formula>IF(SUM(G53:G54)&gt;3.7,TRUE,FALSE)</formula>
    </cfRule>
  </conditionalFormatting>
  <conditionalFormatting sqref="G54">
    <cfRule type="expression" dxfId="1170" priority="87">
      <formula>IF(SUM(G53:G54)&gt;3.7,TRUE,FALSE)</formula>
    </cfRule>
  </conditionalFormatting>
  <conditionalFormatting sqref="G56">
    <cfRule type="expression" dxfId="1169" priority="82">
      <formula>IF(SUM(G56:G57)&gt;3.7,TRUE,FALSE)</formula>
    </cfRule>
  </conditionalFormatting>
  <conditionalFormatting sqref="G57">
    <cfRule type="expression" dxfId="1168" priority="83">
      <formula>IF(SUM(G56:G57)&gt;3.7,TRUE,FALSE)</formula>
    </cfRule>
  </conditionalFormatting>
  <conditionalFormatting sqref="G59">
    <cfRule type="expression" dxfId="1167" priority="78">
      <formula>IF(SUM(G59:G60)&gt;3.7,TRUE,FALSE)</formula>
    </cfRule>
  </conditionalFormatting>
  <conditionalFormatting sqref="G60">
    <cfRule type="expression" dxfId="1166" priority="79">
      <formula>IF(SUM(G59:G60)&gt;3.7,TRUE,FALSE)</formula>
    </cfRule>
  </conditionalFormatting>
  <conditionalFormatting sqref="G62">
    <cfRule type="expression" dxfId="1165" priority="74">
      <formula>IF(SUM(G62:G63)&gt;3.7,TRUE,FALSE)</formula>
    </cfRule>
  </conditionalFormatting>
  <conditionalFormatting sqref="G63">
    <cfRule type="expression" dxfId="1164" priority="75">
      <formula>IF(SUM(G62:G63)&gt;3.7,TRUE,FALSE)</formula>
    </cfRule>
  </conditionalFormatting>
  <conditionalFormatting sqref="G65">
    <cfRule type="expression" dxfId="1163" priority="70">
      <formula>IF(SUM(G65:G66)&gt;3.7,TRUE,FALSE)</formula>
    </cfRule>
  </conditionalFormatting>
  <conditionalFormatting sqref="G66">
    <cfRule type="expression" dxfId="1162" priority="71">
      <formula>IF(SUM(G65:G66)&gt;3.7,TRUE,FALSE)</formula>
    </cfRule>
  </conditionalFormatting>
  <conditionalFormatting sqref="G68">
    <cfRule type="expression" dxfId="1161" priority="66">
      <formula>IF(SUM(G68:G69)&gt;3.7,TRUE,FALSE)</formula>
    </cfRule>
  </conditionalFormatting>
  <conditionalFormatting sqref="G69">
    <cfRule type="expression" dxfId="1160" priority="67">
      <formula>IF(SUM(G68:G69)&gt;3.7,TRUE,FALSE)</formula>
    </cfRule>
  </conditionalFormatting>
  <conditionalFormatting sqref="G71">
    <cfRule type="expression" dxfId="1159" priority="62">
      <formula>IF(SUM(G71:G72)&gt;3.7,TRUE,FALSE)</formula>
    </cfRule>
  </conditionalFormatting>
  <conditionalFormatting sqref="G72">
    <cfRule type="expression" dxfId="1158" priority="63">
      <formula>IF(SUM(G71:G72)&gt;3.7,TRUE,FALSE)</formula>
    </cfRule>
  </conditionalFormatting>
  <conditionalFormatting sqref="G74">
    <cfRule type="expression" dxfId="1157" priority="58">
      <formula>IF(SUM(G74:G75)&gt;3.7,TRUE,FALSE)</formula>
    </cfRule>
  </conditionalFormatting>
  <conditionalFormatting sqref="G75">
    <cfRule type="expression" dxfId="1156" priority="59">
      <formula>IF(SUM(G74:G75)&gt;3.7,TRUE,FALSE)</formula>
    </cfRule>
  </conditionalFormatting>
  <conditionalFormatting sqref="G77">
    <cfRule type="expression" dxfId="1155" priority="54">
      <formula>IF(SUM(G77:G78)&gt;3.7,TRUE,FALSE)</formula>
    </cfRule>
  </conditionalFormatting>
  <conditionalFormatting sqref="G78">
    <cfRule type="expression" dxfId="1154" priority="55">
      <formula>IF(SUM(G77:G78)&gt;3.7,TRUE,FALSE)</formula>
    </cfRule>
  </conditionalFormatting>
  <conditionalFormatting sqref="G80">
    <cfRule type="expression" dxfId="1153" priority="51">
      <formula>IF(SUM(G80:G81)&gt;3.7,TRUE,FALSE)</formula>
    </cfRule>
  </conditionalFormatting>
  <conditionalFormatting sqref="G81">
    <cfRule type="expression" dxfId="1152" priority="52">
      <formula>IF(SUM(G80:G81)&gt;3.7,TRUE,FALSE)</formula>
    </cfRule>
  </conditionalFormatting>
  <conditionalFormatting sqref="G83">
    <cfRule type="expression" dxfId="1151" priority="47">
      <formula>IF(SUM(G83:G84)&gt;3.7,TRUE,FALSE)</formula>
    </cfRule>
  </conditionalFormatting>
  <conditionalFormatting sqref="G84">
    <cfRule type="expression" dxfId="1150" priority="48">
      <formula>IF(SUM(G83:G84)&gt;3.7,TRUE,FALSE)</formula>
    </cfRule>
  </conditionalFormatting>
  <conditionalFormatting sqref="G86">
    <cfRule type="expression" dxfId="1149" priority="44">
      <formula>IF(SUM(G86:G87)&gt;3.7,TRUE,FALSE)</formula>
    </cfRule>
  </conditionalFormatting>
  <conditionalFormatting sqref="G87">
    <cfRule type="expression" dxfId="1148" priority="45">
      <formula>IF(SUM(G86:G87)&gt;3.7,TRUE,FALSE)</formula>
    </cfRule>
  </conditionalFormatting>
  <conditionalFormatting sqref="G89">
    <cfRule type="expression" dxfId="1147" priority="40">
      <formula>IF(SUM(G89:G90)&gt;3.7,TRUE,FALSE)</formula>
    </cfRule>
  </conditionalFormatting>
  <conditionalFormatting sqref="G90">
    <cfRule type="expression" dxfId="1146" priority="41">
      <formula>IF(SUM(G89:G90)&gt;3.7,TRUE,FALSE)</formula>
    </cfRule>
  </conditionalFormatting>
  <conditionalFormatting sqref="G92">
    <cfRule type="expression" dxfId="1145" priority="36">
      <formula>IF(SUM(G92:G93)&gt;3.7,TRUE,FALSE)</formula>
    </cfRule>
  </conditionalFormatting>
  <conditionalFormatting sqref="G93">
    <cfRule type="expression" dxfId="1144" priority="37">
      <formula>IF(SUM(G92:G93)&gt;3.7,TRUE,FALSE)</formula>
    </cfRule>
  </conditionalFormatting>
  <conditionalFormatting sqref="G95">
    <cfRule type="expression" dxfId="1143" priority="32">
      <formula>IF(SUM(G95:G96)&gt;3.7,TRUE,FALSE)</formula>
    </cfRule>
  </conditionalFormatting>
  <conditionalFormatting sqref="G96">
    <cfRule type="expression" dxfId="1142" priority="33">
      <formula>IF(SUM(G95:G96)&gt;3.7,TRUE,FALSE)</formula>
    </cfRule>
  </conditionalFormatting>
  <conditionalFormatting sqref="G98">
    <cfRule type="expression" dxfId="1141" priority="28">
      <formula>IF(SUM(G98:G99)&gt;3.7,TRUE,FALSE)</formula>
    </cfRule>
  </conditionalFormatting>
  <conditionalFormatting sqref="G99">
    <cfRule type="expression" dxfId="1140" priority="29">
      <formula>IF(SUM(G98:G99)&gt;3.7,TRUE,FALSE)</formula>
    </cfRule>
  </conditionalFormatting>
  <conditionalFormatting sqref="G101">
    <cfRule type="expression" dxfId="1139" priority="24">
      <formula>IF(SUM(G101:G102)&gt;3.7,TRUE,FALSE)</formula>
    </cfRule>
  </conditionalFormatting>
  <conditionalFormatting sqref="G102">
    <cfRule type="expression" dxfId="1138" priority="25">
      <formula>IF(SUM(G101:G102)&gt;3.7,TRUE,FALSE)</formula>
    </cfRule>
  </conditionalFormatting>
  <conditionalFormatting sqref="G104">
    <cfRule type="expression" dxfId="1137" priority="20">
      <formula>IF(SUM(G104:G105)&gt;3.7,TRUE,FALSE)</formula>
    </cfRule>
  </conditionalFormatting>
  <conditionalFormatting sqref="G105">
    <cfRule type="expression" dxfId="1136" priority="21">
      <formula>IF(SUM(G104:G105)&gt;3.7,TRUE,FALSE)</formula>
    </cfRule>
  </conditionalFormatting>
  <conditionalFormatting sqref="G107">
    <cfRule type="expression" dxfId="1135" priority="16">
      <formula>IF(SUM(G107:G108)&gt;3.7,TRUE,FALSE)</formula>
    </cfRule>
  </conditionalFormatting>
  <conditionalFormatting sqref="G108">
    <cfRule type="expression" dxfId="1134" priority="17">
      <formula>IF(SUM(G107:G108)&gt;3.7,TRUE,FALSE)</formula>
    </cfRule>
  </conditionalFormatting>
  <conditionalFormatting sqref="G110">
    <cfRule type="expression" dxfId="1133" priority="13">
      <formula>IF(SUM(G110:G111)&gt;3.7,TRUE,FALSE)</formula>
    </cfRule>
  </conditionalFormatting>
  <conditionalFormatting sqref="G111">
    <cfRule type="expression" dxfId="1132" priority="14">
      <formula>IF(SUM(G110:G111)&gt;3.7,TRUE,FALSE)</formula>
    </cfRule>
  </conditionalFormatting>
  <conditionalFormatting sqref="G113">
    <cfRule type="expression" dxfId="1131" priority="9">
      <formula>IF(SUM(G113:G114)&gt;3.7,TRUE,FALSE)</formula>
    </cfRule>
  </conditionalFormatting>
  <conditionalFormatting sqref="G114">
    <cfRule type="expression" dxfId="1130" priority="10">
      <formula>IF(SUM(G113:G114)&gt;3.7,TRUE,FALSE)</formula>
    </cfRule>
  </conditionalFormatting>
  <conditionalFormatting sqref="G116">
    <cfRule type="expression" dxfId="1129" priority="6">
      <formula>IF(SUM(G116:G117)&gt;3.7,TRUE,FALSE)</formula>
    </cfRule>
  </conditionalFormatting>
  <conditionalFormatting sqref="G117">
    <cfRule type="expression" dxfId="1128" priority="7">
      <formula>IF(SUM(G116:G117)&gt;3.7,TRUE,FALSE)</formula>
    </cfRule>
  </conditionalFormatting>
  <conditionalFormatting sqref="G119">
    <cfRule type="expression" dxfId="1127" priority="2">
      <formula>IF(SUM(G119:G120)&gt;3.7,TRUE,FALSE)</formula>
    </cfRule>
  </conditionalFormatting>
  <conditionalFormatting sqref="G120">
    <cfRule type="expression" dxfId="1126" priority="3">
      <formula>IF(SUM(G119:G120)&gt;3.7,TRUE,FALSE)</formula>
    </cfRule>
  </conditionalFormatting>
  <dataValidations count="2">
    <dataValidation type="custom" showErrorMessage="1" error="Please enter the diver's CLUB" sqref="E2 E5 E8 E11 E14 E17 E20 E23 E26 E29 E32 E35 E38 E41 E44 E47 E50 E53 E56 E59 E62 E65 E68 E71 E74 E77 E80 E83 E86 E89 E92 E95 E98 E101 E104 E107 E110 E113 E116 E119" xr:uid="{1E5AE9DF-A7D7-4A44-A0C0-D9B42D7C23DB}">
      <formula1>IF(C2&lt;&gt;"",TRUE,FALSE)</formula1>
    </dataValidation>
    <dataValidation type="custom" allowBlank="1" showInputMessage="1" showErrorMessage="1" error="Please enter the FIRST and LAST names of the diver" sqref="B2:B121" xr:uid="{CCA42403-7A34-4BAD-8BED-22434AD54404}">
      <formula1>IF(FIND(" ",B2)&gt;1,TRUE,FALSE)</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DropDown="1" showErrorMessage="1" errorTitle="Oops!" error="Invalid score" xr:uid="{74A7B8DE-F389-4E8B-8FDA-244B01413A12}">
          <x14:formula1>
            <xm:f>DD!$H$1:$H$21</xm:f>
          </x14:formula1>
          <xm:sqref>H2:L121</xm:sqref>
        </x14:dataValidation>
        <x14:dataValidation type="list" showErrorMessage="1" errorTitle="Oops!" error="Please enter one of the pools in this competition" xr:uid="{A1422AA7-4E58-4174-9120-076C2D716C86}">
          <x14:formula1>
            <xm:f>DD!$E$1:$E$14</xm:f>
          </x14:formula1>
          <xm:sqref>C2:C121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02E11-F49E-414A-9D21-80298FB9EE26}">
  <dimension ref="A1:AD164"/>
  <sheetViews>
    <sheetView workbookViewId="0">
      <pane ySplit="1" topLeftCell="A2" activePane="bottomLeft" state="frozen"/>
      <selection activeCell="D8" sqref="D8"/>
      <selection pane="bottomLeft" activeCell="F113" sqref="F113"/>
    </sheetView>
  </sheetViews>
  <sheetFormatPr defaultColWidth="9.140625" defaultRowHeight="15" x14ac:dyDescent="0.25"/>
  <cols>
    <col min="1" max="1" width="3.85546875" customWidth="1"/>
    <col min="2" max="2" width="24.7109375" customWidth="1"/>
    <col min="3" max="3" width="8.42578125" style="10" customWidth="1"/>
    <col min="4" max="4" width="8.7109375" style="10" customWidth="1"/>
    <col min="5" max="5" width="12.28515625" style="10" customWidth="1"/>
    <col min="6" max="6" width="31.85546875" customWidth="1"/>
    <col min="7" max="13" width="9.140625" style="10"/>
    <col min="16" max="30" width="7.7109375" hidden="1" customWidth="1"/>
    <col min="31" max="37" width="7.7109375" customWidth="1"/>
  </cols>
  <sheetData>
    <row r="1" spans="1:22" s="7" customFormat="1" ht="26.25" customHeight="1" x14ac:dyDescent="0.25">
      <c r="A1" s="6" t="s">
        <v>220</v>
      </c>
      <c r="B1" s="6" t="s">
        <v>244</v>
      </c>
      <c r="C1" s="6" t="s">
        <v>215</v>
      </c>
      <c r="D1" s="6"/>
      <c r="E1" s="6" t="s">
        <v>185</v>
      </c>
      <c r="F1" s="6" t="s">
        <v>207</v>
      </c>
      <c r="G1" s="6" t="s">
        <v>184</v>
      </c>
      <c r="H1" s="6" t="s">
        <v>208</v>
      </c>
      <c r="I1" s="6" t="s">
        <v>209</v>
      </c>
      <c r="J1" s="6" t="s">
        <v>210</v>
      </c>
      <c r="K1" s="6" t="s">
        <v>211</v>
      </c>
      <c r="L1" s="6" t="s">
        <v>212</v>
      </c>
      <c r="M1" s="6" t="s">
        <v>213</v>
      </c>
      <c r="N1" s="6" t="s">
        <v>214</v>
      </c>
      <c r="O1" s="6" t="s">
        <v>216</v>
      </c>
      <c r="U1" s="22"/>
      <c r="V1" s="22"/>
    </row>
    <row r="2" spans="1:22" x14ac:dyDescent="0.25">
      <c r="A2" s="97">
        <v>1</v>
      </c>
      <c r="B2" s="98"/>
      <c r="C2" s="99"/>
      <c r="D2" s="10">
        <v>1</v>
      </c>
      <c r="E2" s="5"/>
      <c r="F2" t="str">
        <f>IF($E2="","",IF(ISNA(VLOOKUP($E2,DD!$A$2:$C$150,2,0)),"NO SUCH DIVE",VLOOKUP($E2,DD!$A$2:$C$150,2,0)))</f>
        <v/>
      </c>
      <c r="G2" s="10" t="str">
        <f>IF($E2="","",IF(ISNA(VLOOKUP($E2,DD!$A$2:$C$150,3,0)),"",VLOOKUP($E2,DD!$A$2:$C$150,3,0)))</f>
        <v/>
      </c>
      <c r="H2" s="8"/>
      <c r="I2" s="8"/>
      <c r="J2" s="8"/>
      <c r="K2" s="8"/>
      <c r="L2" s="8"/>
      <c r="M2" s="5"/>
      <c r="N2" s="78">
        <f>IF(G2="",0,IF(COUNT(H2:L2)=3,IF(M2&lt;&gt;"",(SUM(H2:J2)-6)*G2,SUM(H2:J2)*G2),IF(M2&lt;&gt;"",(SUM(H2:L2)-MAX(H2:L2)-MIN(H2:L2)-6)*G2,(SUM(H2:L2)-MAX(H2:L2)-MIN(H2:L2))*G2)))</f>
        <v>0</v>
      </c>
      <c r="O2" s="78">
        <f>IF(N2="","",N2)</f>
        <v>0</v>
      </c>
      <c r="Q2" s="35"/>
      <c r="R2" s="35"/>
      <c r="S2" s="35"/>
    </row>
    <row r="3" spans="1:22" ht="15.75" thickBot="1" x14ac:dyDescent="0.3">
      <c r="A3" s="97"/>
      <c r="B3" s="98"/>
      <c r="C3" s="99"/>
      <c r="D3" s="10">
        <v>2</v>
      </c>
      <c r="E3" s="5"/>
      <c r="F3" t="str">
        <f>IF($E3="","",IF(ISNA(VLOOKUP($E3,DD!$A$2:$C$150,2,0)),"NO SUCH DIVE",VLOOKUP($E3,DD!$A$2:$C$150,2,0)))</f>
        <v/>
      </c>
      <c r="G3" s="10" t="str">
        <f>IF($E3="","",IF(ISNA(VLOOKUP($E3,DD!$A$2:$C$150,3,0)),"",VLOOKUP($E3,DD!$A$2:$C$150,3,0)))</f>
        <v/>
      </c>
      <c r="H3" s="8"/>
      <c r="I3" s="8"/>
      <c r="J3" s="8"/>
      <c r="K3" s="8"/>
      <c r="L3" s="8"/>
      <c r="M3" s="5"/>
      <c r="N3" s="78">
        <f t="shared" ref="N3:N66" si="0">IF(G3="",0,IF(COUNT(H3:L3)=3,IF(M3&lt;&gt;"",(SUM(H3:J3)-6)*G3,SUM(H3:J3)*G3),IF(M3&lt;&gt;"",(SUM(H3:L3)-MAX(H3:L3)-MIN(H3:L3)-6)*G3,(SUM(H3:L3)-MAX(H3:L3)-MIN(H3:L3))*G3)))</f>
        <v>0</v>
      </c>
      <c r="O3" s="78">
        <f>IF(N3="",O2,N3+O2)</f>
        <v>0</v>
      </c>
      <c r="Q3" s="35"/>
      <c r="R3" s="35"/>
      <c r="S3" s="35"/>
    </row>
    <row r="4" spans="1:22" ht="15.75" thickBot="1" x14ac:dyDescent="0.3">
      <c r="A4" s="97"/>
      <c r="B4" s="98"/>
      <c r="C4" s="99"/>
      <c r="D4" s="10">
        <v>3</v>
      </c>
      <c r="E4" s="5"/>
      <c r="F4" t="str">
        <f>IF($E4="","",IF(ISNA(VLOOKUP($E4,DD!$A$2:$C$150,2,0)),"NO SUCH DIVE",VLOOKUP($E4,DD!$A$2:$C$150,2,0)))</f>
        <v/>
      </c>
      <c r="G4" s="10" t="str">
        <f>IF($E4="","",IF(ISNA(VLOOKUP($E4,DD!$A$2:$C$150,3,0)),"",VLOOKUP($E4,DD!$A$2:$C$150,3,0)))</f>
        <v/>
      </c>
      <c r="H4" s="8"/>
      <c r="I4" s="8"/>
      <c r="J4" s="8"/>
      <c r="K4" s="8"/>
      <c r="L4" s="8"/>
      <c r="M4" s="5"/>
      <c r="N4" s="78">
        <f t="shared" si="0"/>
        <v>0</v>
      </c>
      <c r="O4" s="79">
        <f>IF(N4="",O3,N4+O3)</f>
        <v>0</v>
      </c>
      <c r="Q4" s="35">
        <f>IF(O4&lt;&gt;"",O4+A2/10000,0)</f>
        <v>1E-4</v>
      </c>
      <c r="R4" s="35">
        <f>B2</f>
        <v>0</v>
      </c>
      <c r="S4" s="35">
        <f>C2</f>
        <v>0</v>
      </c>
    </row>
    <row r="5" spans="1:22" x14ac:dyDescent="0.25">
      <c r="A5" s="94">
        <v>2</v>
      </c>
      <c r="B5" s="95"/>
      <c r="C5" s="96"/>
      <c r="D5" s="18">
        <v>1</v>
      </c>
      <c r="E5" s="19"/>
      <c r="F5" s="20" t="str">
        <f>IF($E5="","",IF(ISNA(VLOOKUP($E5,DD!$A$2:$C$150,2,0)),"NO SUCH DIVE",VLOOKUP($E5,DD!$A$2:$C$150,2,0)))</f>
        <v/>
      </c>
      <c r="G5" s="18" t="str">
        <f>IF($E5="","",IF(ISNA(VLOOKUP($E5,DD!$A$2:$C$150,3,0)),"",VLOOKUP($E5,DD!$A$2:$C$150,3,0)))</f>
        <v/>
      </c>
      <c r="H5" s="21"/>
      <c r="I5" s="21"/>
      <c r="J5" s="21"/>
      <c r="K5" s="21"/>
      <c r="L5" s="21"/>
      <c r="M5" s="19"/>
      <c r="N5" s="80">
        <f t="shared" si="0"/>
        <v>0</v>
      </c>
      <c r="O5" s="80">
        <f>IF(N5="","",N5)</f>
        <v>0</v>
      </c>
      <c r="Q5" s="35"/>
      <c r="R5" s="35"/>
      <c r="S5" s="35"/>
    </row>
    <row r="6" spans="1:22" ht="15.75" thickBot="1" x14ac:dyDescent="0.3">
      <c r="A6" s="94"/>
      <c r="B6" s="95"/>
      <c r="C6" s="96"/>
      <c r="D6" s="18">
        <v>2</v>
      </c>
      <c r="E6" s="19"/>
      <c r="F6" s="20" t="str">
        <f>IF($E6="","",IF(ISNA(VLOOKUP($E6,DD!$A$2:$C$150,2,0)),"NO SUCH DIVE",VLOOKUP($E6,DD!$A$2:$C$150,2,0)))</f>
        <v/>
      </c>
      <c r="G6" s="18" t="str">
        <f>IF($E6="","",IF(ISNA(VLOOKUP($E6,DD!$A$2:$C$150,3,0)),"",VLOOKUP($E6,DD!$A$2:$C$150,3,0)))</f>
        <v/>
      </c>
      <c r="H6" s="21"/>
      <c r="I6" s="21"/>
      <c r="J6" s="21"/>
      <c r="K6" s="21"/>
      <c r="L6" s="21"/>
      <c r="M6" s="19"/>
      <c r="N6" s="80">
        <f t="shared" si="0"/>
        <v>0</v>
      </c>
      <c r="O6" s="80">
        <f>IF(N6="",O5,N6+O5)</f>
        <v>0</v>
      </c>
      <c r="Q6" s="35"/>
      <c r="R6" s="35"/>
      <c r="S6" s="35"/>
    </row>
    <row r="7" spans="1:22" ht="15.75" thickBot="1" x14ac:dyDescent="0.3">
      <c r="A7" s="94"/>
      <c r="B7" s="95"/>
      <c r="C7" s="96"/>
      <c r="D7" s="18">
        <v>3</v>
      </c>
      <c r="E7" s="19"/>
      <c r="F7" s="20" t="str">
        <f>IF($E7="","",IF(ISNA(VLOOKUP($E7,DD!$A$2:$C$150,2,0)),"NO SUCH DIVE",VLOOKUP($E7,DD!$A$2:$C$150,2,0)))</f>
        <v/>
      </c>
      <c r="G7" s="18" t="str">
        <f>IF($E7="","",IF(ISNA(VLOOKUP($E7,DD!$A$2:$C$150,3,0)),"",VLOOKUP($E7,DD!$A$2:$C$150,3,0)))</f>
        <v/>
      </c>
      <c r="H7" s="21"/>
      <c r="I7" s="21"/>
      <c r="J7" s="21"/>
      <c r="K7" s="21"/>
      <c r="L7" s="21"/>
      <c r="M7" s="19"/>
      <c r="N7" s="80">
        <f t="shared" si="0"/>
        <v>0</v>
      </c>
      <c r="O7" s="81">
        <f>IF(N7="",O6,N7+O6)</f>
        <v>0</v>
      </c>
      <c r="Q7" s="35">
        <f t="shared" ref="Q7" si="1">IF(O7&lt;&gt;"",O7+A5/10000,0)</f>
        <v>2.0000000000000001E-4</v>
      </c>
      <c r="R7" s="35">
        <f t="shared" ref="R7:S7" si="2">B5</f>
        <v>0</v>
      </c>
      <c r="S7" s="35">
        <f t="shared" si="2"/>
        <v>0</v>
      </c>
    </row>
    <row r="8" spans="1:22" x14ac:dyDescent="0.25">
      <c r="A8" s="97">
        <v>3</v>
      </c>
      <c r="B8" s="98"/>
      <c r="C8" s="99"/>
      <c r="D8" s="10">
        <v>1</v>
      </c>
      <c r="E8" s="5"/>
      <c r="F8" t="str">
        <f>IF($E8="","",IF(ISNA(VLOOKUP($E8,DD!$A$2:$C$150,2,0)),"NO SUCH DIVE",VLOOKUP($E8,DD!$A$2:$C$150,2,0)))</f>
        <v/>
      </c>
      <c r="G8" s="10" t="str">
        <f>IF($E8="","",IF(ISNA(VLOOKUP($E8,DD!$A$2:$C$150,3,0)),"",VLOOKUP($E8,DD!$A$2:$C$150,3,0)))</f>
        <v/>
      </c>
      <c r="H8" s="8"/>
      <c r="I8" s="8"/>
      <c r="J8" s="8"/>
      <c r="K8" s="8"/>
      <c r="L8" s="8"/>
      <c r="M8" s="5"/>
      <c r="N8" s="78">
        <f t="shared" si="0"/>
        <v>0</v>
      </c>
      <c r="O8" s="78">
        <f>IF(N8="","",N8)</f>
        <v>0</v>
      </c>
      <c r="Q8" s="35"/>
      <c r="R8" s="35"/>
      <c r="S8" s="35"/>
    </row>
    <row r="9" spans="1:22" ht="15.75" thickBot="1" x14ac:dyDescent="0.3">
      <c r="A9" s="97"/>
      <c r="B9" s="98"/>
      <c r="C9" s="99"/>
      <c r="D9" s="10">
        <v>2</v>
      </c>
      <c r="E9" s="5"/>
      <c r="F9" t="str">
        <f>IF($E9="","",IF(ISNA(VLOOKUP($E9,DD!$A$2:$C$150,2,0)),"NO SUCH DIVE",VLOOKUP($E9,DD!$A$2:$C$150,2,0)))</f>
        <v/>
      </c>
      <c r="G9" s="10" t="str">
        <f>IF($E9="","",IF(ISNA(VLOOKUP($E9,DD!$A$2:$C$150,3,0)),"",VLOOKUP($E9,DD!$A$2:$C$150,3,0)))</f>
        <v/>
      </c>
      <c r="H9" s="8"/>
      <c r="I9" s="8"/>
      <c r="J9" s="8"/>
      <c r="K9" s="8"/>
      <c r="L9" s="8"/>
      <c r="M9" s="5"/>
      <c r="N9" s="78">
        <f t="shared" si="0"/>
        <v>0</v>
      </c>
      <c r="O9" s="78">
        <f>IF(N9="",O8,N9+O8)</f>
        <v>0</v>
      </c>
      <c r="Q9" s="35"/>
      <c r="R9" s="35"/>
      <c r="S9" s="35"/>
    </row>
    <row r="10" spans="1:22" ht="15.75" thickBot="1" x14ac:dyDescent="0.3">
      <c r="A10" s="97"/>
      <c r="B10" s="98"/>
      <c r="C10" s="99"/>
      <c r="D10" s="10">
        <v>3</v>
      </c>
      <c r="E10" s="5"/>
      <c r="F10" t="str">
        <f>IF($E10="","",IF(ISNA(VLOOKUP($E10,DD!$A$2:$C$150,2,0)),"NO SUCH DIVE",VLOOKUP($E10,DD!$A$2:$C$150,2,0)))</f>
        <v/>
      </c>
      <c r="G10" s="10" t="str">
        <f>IF($E10="","",IF(ISNA(VLOOKUP($E10,DD!$A$2:$C$150,3,0)),"",VLOOKUP($E10,DD!$A$2:$C$150,3,0)))</f>
        <v/>
      </c>
      <c r="H10" s="8"/>
      <c r="I10" s="8"/>
      <c r="J10" s="8"/>
      <c r="K10" s="8"/>
      <c r="L10" s="8"/>
      <c r="M10" s="5"/>
      <c r="N10" s="78">
        <f t="shared" si="0"/>
        <v>0</v>
      </c>
      <c r="O10" s="79">
        <f>IF(N10="",O9,N10+O9)</f>
        <v>0</v>
      </c>
      <c r="Q10" s="35">
        <f t="shared" ref="Q10" si="3">IF(O10&lt;&gt;"",O10+A8/10000,0)</f>
        <v>2.9999999999999997E-4</v>
      </c>
      <c r="R10" s="35">
        <f t="shared" ref="R10:S10" si="4">B8</f>
        <v>0</v>
      </c>
      <c r="S10" s="35">
        <f t="shared" si="4"/>
        <v>0</v>
      </c>
    </row>
    <row r="11" spans="1:22" x14ac:dyDescent="0.25">
      <c r="A11" s="94">
        <v>4</v>
      </c>
      <c r="B11" s="95"/>
      <c r="C11" s="96"/>
      <c r="D11" s="18">
        <v>1</v>
      </c>
      <c r="E11" s="19"/>
      <c r="F11" s="20" t="str">
        <f>IF($E11="","",IF(ISNA(VLOOKUP($E11,DD!$A$2:$C$150,2,0)),"NO SUCH DIVE",VLOOKUP($E11,DD!$A$2:$C$150,2,0)))</f>
        <v/>
      </c>
      <c r="G11" s="18" t="str">
        <f>IF($E11="","",IF(ISNA(VLOOKUP($E11,DD!$A$2:$C$150,3,0)),"",VLOOKUP($E11,DD!$A$2:$C$150,3,0)))</f>
        <v/>
      </c>
      <c r="H11" s="21"/>
      <c r="I11" s="21"/>
      <c r="J11" s="21"/>
      <c r="K11" s="21"/>
      <c r="L11" s="21"/>
      <c r="M11" s="19"/>
      <c r="N11" s="80">
        <f t="shared" si="0"/>
        <v>0</v>
      </c>
      <c r="O11" s="80">
        <f>IF(N11="","",N11)</f>
        <v>0</v>
      </c>
      <c r="Q11" s="35"/>
      <c r="R11" s="35"/>
      <c r="S11" s="35"/>
    </row>
    <row r="12" spans="1:22" ht="15.75" thickBot="1" x14ac:dyDescent="0.3">
      <c r="A12" s="94"/>
      <c r="B12" s="95"/>
      <c r="C12" s="96"/>
      <c r="D12" s="18">
        <v>2</v>
      </c>
      <c r="E12" s="19"/>
      <c r="F12" s="20" t="str">
        <f>IF($E12="","",IF(ISNA(VLOOKUP($E12,DD!$A$2:$C$150,2,0)),"NO SUCH DIVE",VLOOKUP($E12,DD!$A$2:$C$150,2,0)))</f>
        <v/>
      </c>
      <c r="G12" s="18" t="str">
        <f>IF($E12="","",IF(ISNA(VLOOKUP($E12,DD!$A$2:$C$150,3,0)),"",VLOOKUP($E12,DD!$A$2:$C$150,3,0)))</f>
        <v/>
      </c>
      <c r="H12" s="21"/>
      <c r="I12" s="21"/>
      <c r="J12" s="21"/>
      <c r="K12" s="21"/>
      <c r="L12" s="21"/>
      <c r="M12" s="19"/>
      <c r="N12" s="80">
        <f t="shared" si="0"/>
        <v>0</v>
      </c>
      <c r="O12" s="80">
        <f>IF(N12="",O11,N12+O11)</f>
        <v>0</v>
      </c>
      <c r="Q12" s="35"/>
      <c r="R12" s="35"/>
      <c r="S12" s="35"/>
    </row>
    <row r="13" spans="1:22" ht="15.75" thickBot="1" x14ac:dyDescent="0.3">
      <c r="A13" s="94"/>
      <c r="B13" s="95"/>
      <c r="C13" s="96"/>
      <c r="D13" s="18">
        <v>3</v>
      </c>
      <c r="E13" s="19"/>
      <c r="F13" s="20" t="str">
        <f>IF($E13="","",IF(ISNA(VLOOKUP($E13,DD!$A$2:$C$150,2,0)),"NO SUCH DIVE",VLOOKUP($E13,DD!$A$2:$C$150,2,0)))</f>
        <v/>
      </c>
      <c r="G13" s="18" t="str">
        <f>IF($E13="","",IF(ISNA(VLOOKUP($E13,DD!$A$2:$C$150,3,0)),"",VLOOKUP($E13,DD!$A$2:$C$150,3,0)))</f>
        <v/>
      </c>
      <c r="H13" s="21"/>
      <c r="I13" s="21"/>
      <c r="J13" s="21"/>
      <c r="K13" s="21"/>
      <c r="L13" s="21"/>
      <c r="M13" s="19"/>
      <c r="N13" s="80">
        <f t="shared" si="0"/>
        <v>0</v>
      </c>
      <c r="O13" s="81">
        <f>IF(N13="",O12,N13+O12)</f>
        <v>0</v>
      </c>
      <c r="Q13" s="35">
        <f t="shared" ref="Q13" si="5">IF(O13&lt;&gt;"",O13+A11/10000,0)</f>
        <v>4.0000000000000002E-4</v>
      </c>
      <c r="R13" s="35">
        <f t="shared" ref="R13:S13" si="6">B11</f>
        <v>0</v>
      </c>
      <c r="S13" s="35">
        <f t="shared" si="6"/>
        <v>0</v>
      </c>
    </row>
    <row r="14" spans="1:22" x14ac:dyDescent="0.25">
      <c r="A14" s="97">
        <v>5</v>
      </c>
      <c r="B14" s="98"/>
      <c r="C14" s="99"/>
      <c r="D14" s="10">
        <v>1</v>
      </c>
      <c r="E14" s="5"/>
      <c r="F14" t="str">
        <f>IF($E14="","",IF(ISNA(VLOOKUP($E14,DD!$A$2:$C$150,2,0)),"NO SUCH DIVE",VLOOKUP($E14,DD!$A$2:$C$150,2,0)))</f>
        <v/>
      </c>
      <c r="G14" s="10" t="str">
        <f>IF($E14="","",IF(ISNA(VLOOKUP($E14,DD!$A$2:$C$150,3,0)),"",VLOOKUP($E14,DD!$A$2:$C$150,3,0)))</f>
        <v/>
      </c>
      <c r="H14" s="8"/>
      <c r="I14" s="8"/>
      <c r="J14" s="8"/>
      <c r="K14" s="8"/>
      <c r="L14" s="8"/>
      <c r="M14" s="5"/>
      <c r="N14" s="78">
        <f t="shared" si="0"/>
        <v>0</v>
      </c>
      <c r="O14" s="78">
        <f>IF(N14="","",N14)</f>
        <v>0</v>
      </c>
      <c r="Q14" s="35"/>
      <c r="R14" s="35"/>
      <c r="S14" s="35"/>
    </row>
    <row r="15" spans="1:22" ht="15.75" thickBot="1" x14ac:dyDescent="0.3">
      <c r="A15" s="97"/>
      <c r="B15" s="98"/>
      <c r="C15" s="99"/>
      <c r="D15" s="10">
        <v>2</v>
      </c>
      <c r="E15" s="5"/>
      <c r="F15" t="str">
        <f>IF($E15="","",IF(ISNA(VLOOKUP($E15,DD!$A$2:$C$150,2,0)),"NO SUCH DIVE",VLOOKUP($E15,DD!$A$2:$C$150,2,0)))</f>
        <v/>
      </c>
      <c r="G15" s="10" t="str">
        <f>IF($E15="","",IF(ISNA(VLOOKUP($E15,DD!$A$2:$C$150,3,0)),"",VLOOKUP($E15,DD!$A$2:$C$150,3,0)))</f>
        <v/>
      </c>
      <c r="H15" s="8"/>
      <c r="I15" s="8"/>
      <c r="J15" s="8"/>
      <c r="K15" s="8"/>
      <c r="L15" s="8"/>
      <c r="M15" s="5"/>
      <c r="N15" s="78">
        <f t="shared" si="0"/>
        <v>0</v>
      </c>
      <c r="O15" s="78">
        <f>IF(N15="",O14,N15+O14)</f>
        <v>0</v>
      </c>
      <c r="Q15" s="35"/>
      <c r="R15" s="35"/>
      <c r="S15" s="35"/>
    </row>
    <row r="16" spans="1:22" ht="15.75" thickBot="1" x14ac:dyDescent="0.3">
      <c r="A16" s="97"/>
      <c r="B16" s="98"/>
      <c r="C16" s="99"/>
      <c r="D16" s="10">
        <v>3</v>
      </c>
      <c r="E16" s="5"/>
      <c r="F16" t="str">
        <f>IF($E16="","",IF(ISNA(VLOOKUP($E16,DD!$A$2:$C$150,2,0)),"NO SUCH DIVE",VLOOKUP($E16,DD!$A$2:$C$150,2,0)))</f>
        <v/>
      </c>
      <c r="G16" s="10" t="str">
        <f>IF($E16="","",IF(ISNA(VLOOKUP($E16,DD!$A$2:$C$150,3,0)),"",VLOOKUP($E16,DD!$A$2:$C$150,3,0)))</f>
        <v/>
      </c>
      <c r="H16" s="8"/>
      <c r="I16" s="8"/>
      <c r="J16" s="8"/>
      <c r="K16" s="8"/>
      <c r="L16" s="8"/>
      <c r="M16" s="5"/>
      <c r="N16" s="78">
        <f t="shared" si="0"/>
        <v>0</v>
      </c>
      <c r="O16" s="79">
        <f>IF(N16="",O15,N16+O15)</f>
        <v>0</v>
      </c>
      <c r="Q16" s="35">
        <f t="shared" ref="Q16" si="7">IF(O16&lt;&gt;"",O16+A14/10000,0)</f>
        <v>5.0000000000000001E-4</v>
      </c>
      <c r="R16" s="35">
        <f t="shared" ref="R16:S16" si="8">B14</f>
        <v>0</v>
      </c>
      <c r="S16" s="35">
        <f t="shared" si="8"/>
        <v>0</v>
      </c>
    </row>
    <row r="17" spans="1:20" x14ac:dyDescent="0.25">
      <c r="A17" s="94">
        <v>6</v>
      </c>
      <c r="B17" s="95"/>
      <c r="C17" s="96"/>
      <c r="D17" s="18">
        <v>1</v>
      </c>
      <c r="E17" s="19"/>
      <c r="F17" s="20" t="str">
        <f>IF($E17="","",IF(ISNA(VLOOKUP($E17,DD!$A$2:$C$150,2,0)),"NO SUCH DIVE",VLOOKUP($E17,DD!$A$2:$C$150,2,0)))</f>
        <v/>
      </c>
      <c r="G17" s="18" t="str">
        <f>IF($E17="","",IF(ISNA(VLOOKUP($E17,DD!$A$2:$C$150,3,0)),"",VLOOKUP($E17,DD!$A$2:$C$150,3,0)))</f>
        <v/>
      </c>
      <c r="H17" s="21"/>
      <c r="I17" s="21"/>
      <c r="J17" s="21"/>
      <c r="K17" s="21"/>
      <c r="L17" s="21"/>
      <c r="M17" s="19"/>
      <c r="N17" s="80">
        <f t="shared" si="0"/>
        <v>0</v>
      </c>
      <c r="O17" s="80">
        <f>IF(N17="","",N17)</f>
        <v>0</v>
      </c>
      <c r="Q17" s="35"/>
      <c r="R17" s="35"/>
      <c r="S17" s="35"/>
    </row>
    <row r="18" spans="1:20" ht="15.75" thickBot="1" x14ac:dyDescent="0.3">
      <c r="A18" s="94"/>
      <c r="B18" s="95"/>
      <c r="C18" s="96"/>
      <c r="D18" s="18">
        <v>2</v>
      </c>
      <c r="E18" s="19"/>
      <c r="F18" s="20" t="str">
        <f>IF($E18="","",IF(ISNA(VLOOKUP($E18,DD!$A$2:$C$150,2,0)),"NO SUCH DIVE",VLOOKUP($E18,DD!$A$2:$C$150,2,0)))</f>
        <v/>
      </c>
      <c r="G18" s="18" t="str">
        <f>IF($E18="","",IF(ISNA(VLOOKUP($E18,DD!$A$2:$C$150,3,0)),"",VLOOKUP($E18,DD!$A$2:$C$150,3,0)))</f>
        <v/>
      </c>
      <c r="H18" s="21"/>
      <c r="I18" s="21"/>
      <c r="J18" s="21"/>
      <c r="K18" s="21"/>
      <c r="L18" s="21"/>
      <c r="M18" s="19"/>
      <c r="N18" s="80">
        <f t="shared" si="0"/>
        <v>0</v>
      </c>
      <c r="O18" s="80">
        <f>IF(N18="",O17,N18+O17)</f>
        <v>0</v>
      </c>
      <c r="Q18" s="35"/>
      <c r="R18" s="35"/>
      <c r="S18" s="35"/>
    </row>
    <row r="19" spans="1:20" ht="15.75" thickBot="1" x14ac:dyDescent="0.3">
      <c r="A19" s="94"/>
      <c r="B19" s="95"/>
      <c r="C19" s="96"/>
      <c r="D19" s="18">
        <v>3</v>
      </c>
      <c r="E19" s="19"/>
      <c r="F19" s="20" t="str">
        <f>IF($E19="","",IF(ISNA(VLOOKUP($E19,DD!$A$2:$C$150,2,0)),"NO SUCH DIVE",VLOOKUP($E19,DD!$A$2:$C$150,2,0)))</f>
        <v/>
      </c>
      <c r="G19" s="18" t="str">
        <f>IF($E19="","",IF(ISNA(VLOOKUP($E19,DD!$A$2:$C$150,3,0)),"",VLOOKUP($E19,DD!$A$2:$C$150,3,0)))</f>
        <v/>
      </c>
      <c r="H19" s="21"/>
      <c r="I19" s="21"/>
      <c r="J19" s="21"/>
      <c r="K19" s="21"/>
      <c r="L19" s="21"/>
      <c r="M19" s="19"/>
      <c r="N19" s="80">
        <f t="shared" si="0"/>
        <v>0</v>
      </c>
      <c r="O19" s="81">
        <f>IF(N19="",O18,N19+O18)</f>
        <v>0</v>
      </c>
      <c r="Q19" s="35">
        <f t="shared" ref="Q19" si="9">IF(O19&lt;&gt;"",O19+A17/10000,0)</f>
        <v>5.9999999999999995E-4</v>
      </c>
      <c r="R19" s="35">
        <f t="shared" ref="R19:S19" si="10">B17</f>
        <v>0</v>
      </c>
      <c r="S19" s="35">
        <f t="shared" si="10"/>
        <v>0</v>
      </c>
    </row>
    <row r="20" spans="1:20" x14ac:dyDescent="0.25">
      <c r="A20" s="97">
        <v>7</v>
      </c>
      <c r="B20" s="98"/>
      <c r="C20" s="99"/>
      <c r="D20" s="10">
        <v>1</v>
      </c>
      <c r="E20" s="5"/>
      <c r="F20" t="str">
        <f>IF($E20="","",IF(ISNA(VLOOKUP($E20,DD!$A$2:$C$150,2,0)),"NO SUCH DIVE",VLOOKUP($E20,DD!$A$2:$C$150,2,0)))</f>
        <v/>
      </c>
      <c r="G20" s="10" t="str">
        <f>IF($E20="","",IF(ISNA(VLOOKUP($E20,DD!$A$2:$C$150,3,0)),"",VLOOKUP($E20,DD!$A$2:$C$150,3,0)))</f>
        <v/>
      </c>
      <c r="H20" s="8"/>
      <c r="I20" s="8"/>
      <c r="J20" s="8"/>
      <c r="K20" s="8"/>
      <c r="L20" s="8"/>
      <c r="M20" s="5"/>
      <c r="N20" s="78">
        <f t="shared" si="0"/>
        <v>0</v>
      </c>
      <c r="O20" s="78">
        <f>IF(N20="","",N20)</f>
        <v>0</v>
      </c>
      <c r="Q20" s="35"/>
      <c r="R20" s="35"/>
      <c r="S20" s="35"/>
    </row>
    <row r="21" spans="1:20" ht="15.75" thickBot="1" x14ac:dyDescent="0.3">
      <c r="A21" s="97"/>
      <c r="B21" s="98"/>
      <c r="C21" s="99"/>
      <c r="D21" s="10">
        <v>2</v>
      </c>
      <c r="E21" s="5"/>
      <c r="F21" t="str">
        <f>IF($E21="","",IF(ISNA(VLOOKUP($E21,DD!$A$2:$C$150,2,0)),"NO SUCH DIVE",VLOOKUP($E21,DD!$A$2:$C$150,2,0)))</f>
        <v/>
      </c>
      <c r="G21" s="10" t="str">
        <f>IF($E21="","",IF(ISNA(VLOOKUP($E21,DD!$A$2:$C$150,3,0)),"",VLOOKUP($E21,DD!$A$2:$C$150,3,0)))</f>
        <v/>
      </c>
      <c r="H21" s="8"/>
      <c r="I21" s="8"/>
      <c r="J21" s="8"/>
      <c r="K21" s="8"/>
      <c r="L21" s="8"/>
      <c r="M21" s="5"/>
      <c r="N21" s="78">
        <f t="shared" si="0"/>
        <v>0</v>
      </c>
      <c r="O21" s="78">
        <f>IF(N21="",O20,N21+O20)</f>
        <v>0</v>
      </c>
      <c r="Q21" s="35"/>
      <c r="R21" s="35"/>
      <c r="S21" s="35"/>
    </row>
    <row r="22" spans="1:20" ht="15.75" thickBot="1" x14ac:dyDescent="0.3">
      <c r="A22" s="97"/>
      <c r="B22" s="98"/>
      <c r="C22" s="99"/>
      <c r="D22" s="10">
        <v>3</v>
      </c>
      <c r="E22" s="5"/>
      <c r="F22" t="str">
        <f>IF($E22="","",IF(ISNA(VLOOKUP($E22,DD!$A$2:$C$150,2,0)),"NO SUCH DIVE",VLOOKUP($E22,DD!$A$2:$C$150,2,0)))</f>
        <v/>
      </c>
      <c r="G22" s="10" t="str">
        <f>IF($E22="","",IF(ISNA(VLOOKUP($E22,DD!$A$2:$C$150,3,0)),"",VLOOKUP($E22,DD!$A$2:$C$150,3,0)))</f>
        <v/>
      </c>
      <c r="H22" s="8"/>
      <c r="I22" s="8"/>
      <c r="J22" s="8"/>
      <c r="K22" s="8"/>
      <c r="L22" s="8"/>
      <c r="M22" s="5"/>
      <c r="N22" s="78">
        <f t="shared" si="0"/>
        <v>0</v>
      </c>
      <c r="O22" s="79">
        <f>IF(N22="",O21,N22+O21)</f>
        <v>0</v>
      </c>
      <c r="Q22" s="35">
        <f t="shared" ref="Q22" si="11">IF(O22&lt;&gt;"",O22+A20/10000,0)</f>
        <v>6.9999999999999999E-4</v>
      </c>
      <c r="R22" s="35">
        <f t="shared" ref="R22:S22" si="12">B20</f>
        <v>0</v>
      </c>
      <c r="S22" s="35">
        <f t="shared" si="12"/>
        <v>0</v>
      </c>
    </row>
    <row r="23" spans="1:20" x14ac:dyDescent="0.25">
      <c r="A23" s="94">
        <v>8</v>
      </c>
      <c r="B23" s="95"/>
      <c r="C23" s="96"/>
      <c r="D23" s="18">
        <v>1</v>
      </c>
      <c r="E23" s="19"/>
      <c r="F23" s="20" t="str">
        <f>IF($E23="","",IF(ISNA(VLOOKUP($E23,DD!$A$2:$C$150,2,0)),"NO SUCH DIVE",VLOOKUP($E23,DD!$A$2:$C$150,2,0)))</f>
        <v/>
      </c>
      <c r="G23" s="18" t="str">
        <f>IF($E23="","",IF(ISNA(VLOOKUP($E23,DD!$A$2:$C$150,3,0)),"",VLOOKUP($E23,DD!$A$2:$C$150,3,0)))</f>
        <v/>
      </c>
      <c r="H23" s="21"/>
      <c r="I23" s="21"/>
      <c r="J23" s="21"/>
      <c r="K23" s="21"/>
      <c r="L23" s="21"/>
      <c r="M23" s="19"/>
      <c r="N23" s="80">
        <f t="shared" si="0"/>
        <v>0</v>
      </c>
      <c r="O23" s="80">
        <f>IF(N23="","",N23)</f>
        <v>0</v>
      </c>
      <c r="Q23" s="35"/>
      <c r="R23" s="35"/>
      <c r="S23" s="35"/>
    </row>
    <row r="24" spans="1:20" ht="15.75" thickBot="1" x14ac:dyDescent="0.3">
      <c r="A24" s="94"/>
      <c r="B24" s="95"/>
      <c r="C24" s="96"/>
      <c r="D24" s="18">
        <v>2</v>
      </c>
      <c r="E24" s="19"/>
      <c r="F24" s="20" t="str">
        <f>IF($E24="","",IF(ISNA(VLOOKUP($E24,DD!$A$2:$C$150,2,0)),"NO SUCH DIVE",VLOOKUP($E24,DD!$A$2:$C$150,2,0)))</f>
        <v/>
      </c>
      <c r="G24" s="18" t="str">
        <f>IF($E24="","",IF(ISNA(VLOOKUP($E24,DD!$A$2:$C$150,3,0)),"",VLOOKUP($E24,DD!$A$2:$C$150,3,0)))</f>
        <v/>
      </c>
      <c r="H24" s="21"/>
      <c r="I24" s="21"/>
      <c r="J24" s="21"/>
      <c r="K24" s="21"/>
      <c r="L24" s="21"/>
      <c r="M24" s="19"/>
      <c r="N24" s="80">
        <f t="shared" si="0"/>
        <v>0</v>
      </c>
      <c r="O24" s="80">
        <f>IF(N24="",O23,N24+O23)</f>
        <v>0</v>
      </c>
      <c r="Q24" s="35"/>
      <c r="R24" s="35"/>
      <c r="S24" s="35"/>
    </row>
    <row r="25" spans="1:20" ht="15.75" thickBot="1" x14ac:dyDescent="0.3">
      <c r="A25" s="94"/>
      <c r="B25" s="95"/>
      <c r="C25" s="96"/>
      <c r="D25" s="18">
        <v>3</v>
      </c>
      <c r="E25" s="19"/>
      <c r="F25" s="20" t="str">
        <f>IF($E25="","",IF(ISNA(VLOOKUP($E25,DD!$A$2:$C$150,2,0)),"NO SUCH DIVE",VLOOKUP($E25,DD!$A$2:$C$150,2,0)))</f>
        <v/>
      </c>
      <c r="G25" s="18" t="str">
        <f>IF($E25="","",IF(ISNA(VLOOKUP($E25,DD!$A$2:$C$150,3,0)),"",VLOOKUP($E25,DD!$A$2:$C$150,3,0)))</f>
        <v/>
      </c>
      <c r="H25" s="21"/>
      <c r="I25" s="21"/>
      <c r="J25" s="21"/>
      <c r="K25" s="21"/>
      <c r="L25" s="21"/>
      <c r="M25" s="19"/>
      <c r="N25" s="80">
        <f t="shared" si="0"/>
        <v>0</v>
      </c>
      <c r="O25" s="81">
        <f>IF(N25="",O24,N25+O24)</f>
        <v>0</v>
      </c>
      <c r="Q25" s="35">
        <f t="shared" ref="Q25" si="13">IF(O25&lt;&gt;"",O25+A23/10000,0)</f>
        <v>8.0000000000000004E-4</v>
      </c>
      <c r="R25" s="35">
        <f t="shared" ref="R25:S25" si="14">B23</f>
        <v>0</v>
      </c>
      <c r="S25" s="35">
        <f t="shared" si="14"/>
        <v>0</v>
      </c>
    </row>
    <row r="26" spans="1:20" x14ac:dyDescent="0.25">
      <c r="A26" s="97">
        <v>9</v>
      </c>
      <c r="B26" s="98"/>
      <c r="C26" s="99"/>
      <c r="D26" s="10">
        <v>1</v>
      </c>
      <c r="E26" s="5"/>
      <c r="F26" t="str">
        <f>IF($E26="","",IF(ISNA(VLOOKUP($E26,DD!$A$2:$C$150,2,0)),"NO SUCH DIVE",VLOOKUP($E26,DD!$A$2:$C$150,2,0)))</f>
        <v/>
      </c>
      <c r="G26" s="10" t="str">
        <f>IF($E26="","",IF(ISNA(VLOOKUP($E26,DD!$A$2:$C$150,3,0)),"",VLOOKUP($E26,DD!$A$2:$C$150,3,0)))</f>
        <v/>
      </c>
      <c r="H26" s="8"/>
      <c r="I26" s="8"/>
      <c r="J26" s="8"/>
      <c r="K26" s="8"/>
      <c r="L26" s="8"/>
      <c r="M26" s="5"/>
      <c r="N26" s="78">
        <f t="shared" si="0"/>
        <v>0</v>
      </c>
      <c r="O26" s="78">
        <f>IF(N26="","",N26)</f>
        <v>0</v>
      </c>
      <c r="Q26" s="35"/>
      <c r="R26" s="35"/>
      <c r="S26" s="35"/>
      <c r="T26" s="9"/>
    </row>
    <row r="27" spans="1:20" ht="15.75" thickBot="1" x14ac:dyDescent="0.3">
      <c r="A27" s="97"/>
      <c r="B27" s="98"/>
      <c r="C27" s="99"/>
      <c r="D27" s="10">
        <v>2</v>
      </c>
      <c r="E27" s="5"/>
      <c r="F27" t="str">
        <f>IF($E27="","",IF(ISNA(VLOOKUP($E27,DD!$A$2:$C$150,2,0)),"NO SUCH DIVE",VLOOKUP($E27,DD!$A$2:$C$150,2,0)))</f>
        <v/>
      </c>
      <c r="G27" s="10" t="str">
        <f>IF($E27="","",IF(ISNA(VLOOKUP($E27,DD!$A$2:$C$150,3,0)),"",VLOOKUP($E27,DD!$A$2:$C$150,3,0)))</f>
        <v/>
      </c>
      <c r="H27" s="8"/>
      <c r="I27" s="8"/>
      <c r="J27" s="8"/>
      <c r="K27" s="8"/>
      <c r="L27" s="8"/>
      <c r="M27" s="5"/>
      <c r="N27" s="78">
        <f t="shared" si="0"/>
        <v>0</v>
      </c>
      <c r="O27" s="78">
        <f>IF(N27="",O26,N27+O26)</f>
        <v>0</v>
      </c>
      <c r="Q27" s="35"/>
      <c r="R27" s="35"/>
      <c r="S27" s="35"/>
      <c r="T27" s="9"/>
    </row>
    <row r="28" spans="1:20" ht="15.75" thickBot="1" x14ac:dyDescent="0.3">
      <c r="A28" s="97"/>
      <c r="B28" s="98"/>
      <c r="C28" s="99"/>
      <c r="D28" s="10">
        <v>3</v>
      </c>
      <c r="E28" s="5"/>
      <c r="F28" t="str">
        <f>IF($E28="","",IF(ISNA(VLOOKUP($E28,DD!$A$2:$C$150,2,0)),"NO SUCH DIVE",VLOOKUP($E28,DD!$A$2:$C$150,2,0)))</f>
        <v/>
      </c>
      <c r="G28" s="10" t="str">
        <f>IF($E28="","",IF(ISNA(VLOOKUP($E28,DD!$A$2:$C$150,3,0)),"",VLOOKUP($E28,DD!$A$2:$C$150,3,0)))</f>
        <v/>
      </c>
      <c r="H28" s="8"/>
      <c r="I28" s="8"/>
      <c r="J28" s="8"/>
      <c r="K28" s="8"/>
      <c r="L28" s="8"/>
      <c r="M28" s="5"/>
      <c r="N28" s="78">
        <f t="shared" si="0"/>
        <v>0</v>
      </c>
      <c r="O28" s="79">
        <f>IF(N28="",O27,N28+O27)</f>
        <v>0</v>
      </c>
      <c r="Q28" s="35">
        <f t="shared" ref="Q28" si="15">IF(O28&lt;&gt;"",O28+A26/10000,0)</f>
        <v>8.9999999999999998E-4</v>
      </c>
      <c r="R28" s="35">
        <f t="shared" ref="R28:S28" si="16">B26</f>
        <v>0</v>
      </c>
      <c r="S28" s="35">
        <f t="shared" si="16"/>
        <v>0</v>
      </c>
      <c r="T28" s="9"/>
    </row>
    <row r="29" spans="1:20" x14ac:dyDescent="0.25">
      <c r="A29" s="94">
        <v>10</v>
      </c>
      <c r="B29" s="95"/>
      <c r="C29" s="96"/>
      <c r="D29" s="18">
        <v>1</v>
      </c>
      <c r="E29" s="19"/>
      <c r="F29" s="20" t="str">
        <f>IF($E29="","",IF(ISNA(VLOOKUP($E29,DD!$A$2:$C$150,2,0)),"NO SUCH DIVE",VLOOKUP($E29,DD!$A$2:$C$150,2,0)))</f>
        <v/>
      </c>
      <c r="G29" s="18" t="str">
        <f>IF($E29="","",IF(ISNA(VLOOKUP($E29,DD!$A$2:$C$150,3,0)),"",VLOOKUP($E29,DD!$A$2:$C$150,3,0)))</f>
        <v/>
      </c>
      <c r="H29" s="21"/>
      <c r="I29" s="21"/>
      <c r="J29" s="21"/>
      <c r="K29" s="21"/>
      <c r="L29" s="21"/>
      <c r="M29" s="19"/>
      <c r="N29" s="80">
        <f t="shared" si="0"/>
        <v>0</v>
      </c>
      <c r="O29" s="80">
        <f>IF(N29="","",N29)</f>
        <v>0</v>
      </c>
      <c r="Q29" s="35"/>
      <c r="R29" s="35"/>
      <c r="S29" s="35"/>
      <c r="T29" s="9"/>
    </row>
    <row r="30" spans="1:20" ht="15.75" thickBot="1" x14ac:dyDescent="0.3">
      <c r="A30" s="94"/>
      <c r="B30" s="95"/>
      <c r="C30" s="96"/>
      <c r="D30" s="18">
        <v>2</v>
      </c>
      <c r="E30" s="19"/>
      <c r="F30" s="20" t="str">
        <f>IF($E30="","",IF(ISNA(VLOOKUP($E30,DD!$A$2:$C$150,2,0)),"NO SUCH DIVE",VLOOKUP($E30,DD!$A$2:$C$150,2,0)))</f>
        <v/>
      </c>
      <c r="G30" s="18" t="str">
        <f>IF($E30="","",IF(ISNA(VLOOKUP($E30,DD!$A$2:$C$150,3,0)),"",VLOOKUP($E30,DD!$A$2:$C$150,3,0)))</f>
        <v/>
      </c>
      <c r="H30" s="21"/>
      <c r="I30" s="21"/>
      <c r="J30" s="21"/>
      <c r="K30" s="21"/>
      <c r="L30" s="21"/>
      <c r="M30" s="19"/>
      <c r="N30" s="80">
        <f t="shared" si="0"/>
        <v>0</v>
      </c>
      <c r="O30" s="80">
        <f>IF(N30="",O29,N30+O29)</f>
        <v>0</v>
      </c>
      <c r="Q30" s="35"/>
      <c r="R30" s="35"/>
      <c r="S30" s="35"/>
      <c r="T30" s="9"/>
    </row>
    <row r="31" spans="1:20" ht="15.75" thickBot="1" x14ac:dyDescent="0.3">
      <c r="A31" s="94"/>
      <c r="B31" s="95"/>
      <c r="C31" s="96"/>
      <c r="D31" s="18">
        <v>3</v>
      </c>
      <c r="E31" s="19"/>
      <c r="F31" s="20" t="str">
        <f>IF($E31="","",IF(ISNA(VLOOKUP($E31,DD!$A$2:$C$150,2,0)),"NO SUCH DIVE",VLOOKUP($E31,DD!$A$2:$C$150,2,0)))</f>
        <v/>
      </c>
      <c r="G31" s="18" t="str">
        <f>IF($E31="","",IF(ISNA(VLOOKUP($E31,DD!$A$2:$C$150,3,0)),"",VLOOKUP($E31,DD!$A$2:$C$150,3,0)))</f>
        <v/>
      </c>
      <c r="H31" s="21"/>
      <c r="I31" s="21"/>
      <c r="J31" s="21"/>
      <c r="K31" s="21"/>
      <c r="L31" s="21"/>
      <c r="M31" s="19"/>
      <c r="N31" s="80">
        <f t="shared" si="0"/>
        <v>0</v>
      </c>
      <c r="O31" s="81">
        <f>IF(N31="",O30,N31+O30)</f>
        <v>0</v>
      </c>
      <c r="Q31" s="35">
        <f t="shared" ref="Q31" si="17">IF(O31&lt;&gt;"",O31+A29/10000,0)</f>
        <v>1E-3</v>
      </c>
      <c r="R31" s="35">
        <f t="shared" ref="R31:S31" si="18">B29</f>
        <v>0</v>
      </c>
      <c r="S31" s="35">
        <f t="shared" si="18"/>
        <v>0</v>
      </c>
      <c r="T31" s="9"/>
    </row>
    <row r="32" spans="1:20" x14ac:dyDescent="0.25">
      <c r="A32" s="97">
        <v>11</v>
      </c>
      <c r="B32" s="98"/>
      <c r="C32" s="99"/>
      <c r="D32" s="10">
        <v>1</v>
      </c>
      <c r="E32" s="5"/>
      <c r="F32" t="str">
        <f>IF($E32="","",IF(ISNA(VLOOKUP($E32,DD!$A$2:$C$150,2,0)),"NO SUCH DIVE",VLOOKUP($E32,DD!$A$2:$C$150,2,0)))</f>
        <v/>
      </c>
      <c r="G32" s="10" t="str">
        <f>IF($E32="","",IF(ISNA(VLOOKUP($E32,DD!$A$2:$C$150,3,0)),"",VLOOKUP($E32,DD!$A$2:$C$150,3,0)))</f>
        <v/>
      </c>
      <c r="H32" s="8"/>
      <c r="I32" s="8"/>
      <c r="J32" s="8"/>
      <c r="K32" s="8"/>
      <c r="L32" s="8"/>
      <c r="M32" s="5"/>
      <c r="N32" s="78">
        <f t="shared" si="0"/>
        <v>0</v>
      </c>
      <c r="O32" s="78">
        <f>IF(N32="","",N32)</f>
        <v>0</v>
      </c>
      <c r="Q32" s="35"/>
      <c r="R32" s="35"/>
      <c r="S32" s="35"/>
      <c r="T32" s="9"/>
    </row>
    <row r="33" spans="1:19" ht="15.75" thickBot="1" x14ac:dyDescent="0.3">
      <c r="A33" s="97"/>
      <c r="B33" s="98"/>
      <c r="C33" s="99"/>
      <c r="D33" s="10">
        <v>2</v>
      </c>
      <c r="E33" s="5"/>
      <c r="F33" t="str">
        <f>IF($E33="","",IF(ISNA(VLOOKUP($E33,DD!$A$2:$C$150,2,0)),"NO SUCH DIVE",VLOOKUP($E33,DD!$A$2:$C$150,2,0)))</f>
        <v/>
      </c>
      <c r="G33" s="10" t="str">
        <f>IF($E33="","",IF(ISNA(VLOOKUP($E33,DD!$A$2:$C$150,3,0)),"",VLOOKUP($E33,DD!$A$2:$C$150,3,0)))</f>
        <v/>
      </c>
      <c r="H33" s="8"/>
      <c r="I33" s="8"/>
      <c r="J33" s="8"/>
      <c r="K33" s="8"/>
      <c r="L33" s="8"/>
      <c r="M33" s="5"/>
      <c r="N33" s="78">
        <f t="shared" si="0"/>
        <v>0</v>
      </c>
      <c r="O33" s="78">
        <f>IF(N33="",O32,N33+O32)</f>
        <v>0</v>
      </c>
      <c r="Q33" s="35"/>
      <c r="R33" s="35"/>
      <c r="S33" s="35"/>
    </row>
    <row r="34" spans="1:19" ht="15.75" thickBot="1" x14ac:dyDescent="0.3">
      <c r="A34" s="97"/>
      <c r="B34" s="98"/>
      <c r="C34" s="99"/>
      <c r="D34" s="10">
        <v>3</v>
      </c>
      <c r="E34" s="5"/>
      <c r="F34" t="str">
        <f>IF($E34="","",IF(ISNA(VLOOKUP($E34,DD!$A$2:$C$150,2,0)),"NO SUCH DIVE",VLOOKUP($E34,DD!$A$2:$C$150,2,0)))</f>
        <v/>
      </c>
      <c r="G34" s="10" t="str">
        <f>IF($E34="","",IF(ISNA(VLOOKUP($E34,DD!$A$2:$C$150,3,0)),"",VLOOKUP($E34,DD!$A$2:$C$150,3,0)))</f>
        <v/>
      </c>
      <c r="H34" s="8"/>
      <c r="I34" s="8"/>
      <c r="J34" s="8"/>
      <c r="K34" s="8"/>
      <c r="L34" s="8"/>
      <c r="M34" s="5"/>
      <c r="N34" s="78">
        <f t="shared" si="0"/>
        <v>0</v>
      </c>
      <c r="O34" s="79">
        <f>IF(N34="",O33,N34+O33)</f>
        <v>0</v>
      </c>
      <c r="Q34" s="35">
        <f t="shared" ref="Q34" si="19">IF(O34&lt;&gt;"",O34+A32/10000,0)</f>
        <v>1.1000000000000001E-3</v>
      </c>
      <c r="R34" s="35">
        <f t="shared" ref="R34:S34" si="20">B32</f>
        <v>0</v>
      </c>
      <c r="S34" s="35">
        <f t="shared" si="20"/>
        <v>0</v>
      </c>
    </row>
    <row r="35" spans="1:19" x14ac:dyDescent="0.25">
      <c r="A35" s="94">
        <v>12</v>
      </c>
      <c r="B35" s="95"/>
      <c r="C35" s="96"/>
      <c r="D35" s="18">
        <v>1</v>
      </c>
      <c r="E35" s="19"/>
      <c r="F35" s="20" t="str">
        <f>IF($E35="","",IF(ISNA(VLOOKUP($E35,DD!$A$2:$C$150,2,0)),"NO SUCH DIVE",VLOOKUP($E35,DD!$A$2:$C$150,2,0)))</f>
        <v/>
      </c>
      <c r="G35" s="18" t="str">
        <f>IF($E35="","",IF(ISNA(VLOOKUP($E35,DD!$A$2:$C$150,3,0)),"",VLOOKUP($E35,DD!$A$2:$C$150,3,0)))</f>
        <v/>
      </c>
      <c r="H35" s="21"/>
      <c r="I35" s="21"/>
      <c r="J35" s="21"/>
      <c r="K35" s="21"/>
      <c r="L35" s="21"/>
      <c r="M35" s="19"/>
      <c r="N35" s="80">
        <f t="shared" si="0"/>
        <v>0</v>
      </c>
      <c r="O35" s="80">
        <f>IF(N35="","",N35)</f>
        <v>0</v>
      </c>
      <c r="Q35" s="35"/>
      <c r="R35" s="35"/>
      <c r="S35" s="35"/>
    </row>
    <row r="36" spans="1:19" ht="15.75" thickBot="1" x14ac:dyDescent="0.3">
      <c r="A36" s="94"/>
      <c r="B36" s="95"/>
      <c r="C36" s="96"/>
      <c r="D36" s="18">
        <v>2</v>
      </c>
      <c r="E36" s="19"/>
      <c r="F36" s="20" t="str">
        <f>IF($E36="","",IF(ISNA(VLOOKUP($E36,DD!$A$2:$C$150,2,0)),"NO SUCH DIVE",VLOOKUP($E36,DD!$A$2:$C$150,2,0)))</f>
        <v/>
      </c>
      <c r="G36" s="18" t="str">
        <f>IF($E36="","",IF(ISNA(VLOOKUP($E36,DD!$A$2:$C$150,3,0)),"",VLOOKUP($E36,DD!$A$2:$C$150,3,0)))</f>
        <v/>
      </c>
      <c r="H36" s="21"/>
      <c r="I36" s="21"/>
      <c r="J36" s="21"/>
      <c r="K36" s="21"/>
      <c r="L36" s="21"/>
      <c r="M36" s="19"/>
      <c r="N36" s="80">
        <f t="shared" si="0"/>
        <v>0</v>
      </c>
      <c r="O36" s="80">
        <f>IF(N36="",O35,N36+O35)</f>
        <v>0</v>
      </c>
      <c r="Q36" s="35"/>
      <c r="R36" s="35"/>
      <c r="S36" s="35"/>
    </row>
    <row r="37" spans="1:19" ht="15.75" thickBot="1" x14ac:dyDescent="0.3">
      <c r="A37" s="94"/>
      <c r="B37" s="95"/>
      <c r="C37" s="96"/>
      <c r="D37" s="18">
        <v>3</v>
      </c>
      <c r="E37" s="19"/>
      <c r="F37" s="20" t="str">
        <f>IF($E37="","",IF(ISNA(VLOOKUP($E37,DD!$A$2:$C$150,2,0)),"NO SUCH DIVE",VLOOKUP($E37,DD!$A$2:$C$150,2,0)))</f>
        <v/>
      </c>
      <c r="G37" s="18" t="str">
        <f>IF($E37="","",IF(ISNA(VLOOKUP($E37,DD!$A$2:$C$150,3,0)),"",VLOOKUP($E37,DD!$A$2:$C$150,3,0)))</f>
        <v/>
      </c>
      <c r="H37" s="21"/>
      <c r="I37" s="21"/>
      <c r="J37" s="21"/>
      <c r="K37" s="21"/>
      <c r="L37" s="21"/>
      <c r="M37" s="19"/>
      <c r="N37" s="80">
        <f t="shared" si="0"/>
        <v>0</v>
      </c>
      <c r="O37" s="81">
        <f>IF(N37="",O36,N37+O36)</f>
        <v>0</v>
      </c>
      <c r="Q37" s="35">
        <f t="shared" ref="Q37" si="21">IF(O37&lt;&gt;"",O37+A35/10000,0)</f>
        <v>1.1999999999999999E-3</v>
      </c>
      <c r="R37" s="35">
        <f t="shared" ref="R37:S37" si="22">B35</f>
        <v>0</v>
      </c>
      <c r="S37" s="35">
        <f t="shared" si="22"/>
        <v>0</v>
      </c>
    </row>
    <row r="38" spans="1:19" x14ac:dyDescent="0.25">
      <c r="A38" s="97">
        <v>13</v>
      </c>
      <c r="B38" s="98"/>
      <c r="C38" s="99"/>
      <c r="D38" s="10">
        <v>1</v>
      </c>
      <c r="E38" s="5"/>
      <c r="F38" t="str">
        <f>IF($E38="","",IF(ISNA(VLOOKUP($E38,DD!$A$2:$C$150,2,0)),"NO SUCH DIVE",VLOOKUP($E38,DD!$A$2:$C$150,2,0)))</f>
        <v/>
      </c>
      <c r="G38" s="10" t="str">
        <f>IF($E38="","",IF(ISNA(VLOOKUP($E38,DD!$A$2:$C$150,3,0)),"",VLOOKUP($E38,DD!$A$2:$C$150,3,0)))</f>
        <v/>
      </c>
      <c r="H38" s="8"/>
      <c r="I38" s="8"/>
      <c r="J38" s="8"/>
      <c r="K38" s="8"/>
      <c r="L38" s="8"/>
      <c r="M38" s="5"/>
      <c r="N38" s="78">
        <f t="shared" si="0"/>
        <v>0</v>
      </c>
      <c r="O38" s="78">
        <f>IF(N38="","",N38)</f>
        <v>0</v>
      </c>
      <c r="Q38" s="35"/>
      <c r="R38" s="35"/>
      <c r="S38" s="35"/>
    </row>
    <row r="39" spans="1:19" ht="15.75" thickBot="1" x14ac:dyDescent="0.3">
      <c r="A39" s="97"/>
      <c r="B39" s="98"/>
      <c r="C39" s="99"/>
      <c r="D39" s="10">
        <v>2</v>
      </c>
      <c r="E39" s="5"/>
      <c r="F39" t="str">
        <f>IF($E39="","",IF(ISNA(VLOOKUP($E39,DD!$A$2:$C$150,2,0)),"NO SUCH DIVE",VLOOKUP($E39,DD!$A$2:$C$150,2,0)))</f>
        <v/>
      </c>
      <c r="G39" s="10" t="str">
        <f>IF($E39="","",IF(ISNA(VLOOKUP($E39,DD!$A$2:$C$150,3,0)),"",VLOOKUP($E39,DD!$A$2:$C$150,3,0)))</f>
        <v/>
      </c>
      <c r="H39" s="8"/>
      <c r="I39" s="8"/>
      <c r="J39" s="8"/>
      <c r="K39" s="8"/>
      <c r="L39" s="8"/>
      <c r="M39" s="5"/>
      <c r="N39" s="78">
        <f t="shared" si="0"/>
        <v>0</v>
      </c>
      <c r="O39" s="78">
        <f>IF(N39="",O38,N39+O38)</f>
        <v>0</v>
      </c>
      <c r="Q39" s="35"/>
      <c r="R39" s="35"/>
      <c r="S39" s="35"/>
    </row>
    <row r="40" spans="1:19" ht="15.75" thickBot="1" x14ac:dyDescent="0.3">
      <c r="A40" s="97"/>
      <c r="B40" s="98"/>
      <c r="C40" s="99"/>
      <c r="D40" s="10">
        <v>3</v>
      </c>
      <c r="E40" s="5"/>
      <c r="F40" t="str">
        <f>IF($E40="","",IF(ISNA(VLOOKUP($E40,DD!$A$2:$C$150,2,0)),"NO SUCH DIVE",VLOOKUP($E40,DD!$A$2:$C$150,2,0)))</f>
        <v/>
      </c>
      <c r="G40" s="10" t="str">
        <f>IF($E40="","",IF(ISNA(VLOOKUP($E40,DD!$A$2:$C$150,3,0)),"",VLOOKUP($E40,DD!$A$2:$C$150,3,0)))</f>
        <v/>
      </c>
      <c r="H40" s="8"/>
      <c r="I40" s="8"/>
      <c r="J40" s="8"/>
      <c r="K40" s="8"/>
      <c r="L40" s="8"/>
      <c r="M40" s="5"/>
      <c r="N40" s="78">
        <f t="shared" si="0"/>
        <v>0</v>
      </c>
      <c r="O40" s="79">
        <f>IF(N40="",O39,N40+O39)</f>
        <v>0</v>
      </c>
      <c r="Q40" s="35">
        <f t="shared" ref="Q40" si="23">IF(O40&lt;&gt;"",O40+A38/10000,0)</f>
        <v>1.2999999999999999E-3</v>
      </c>
      <c r="R40" s="35">
        <f t="shared" ref="R40:S40" si="24">B38</f>
        <v>0</v>
      </c>
      <c r="S40" s="35">
        <f t="shared" si="24"/>
        <v>0</v>
      </c>
    </row>
    <row r="41" spans="1:19" x14ac:dyDescent="0.25">
      <c r="A41" s="94">
        <v>14</v>
      </c>
      <c r="B41" s="95"/>
      <c r="C41" s="96"/>
      <c r="D41" s="18">
        <v>1</v>
      </c>
      <c r="E41" s="19"/>
      <c r="F41" s="20" t="str">
        <f>IF($E41="","",IF(ISNA(VLOOKUP($E41,DD!$A$2:$C$150,2,0)),"NO SUCH DIVE",VLOOKUP($E41,DD!$A$2:$C$150,2,0)))</f>
        <v/>
      </c>
      <c r="G41" s="18" t="str">
        <f>IF($E41="","",IF(ISNA(VLOOKUP($E41,DD!$A$2:$C$150,3,0)),"",VLOOKUP($E41,DD!$A$2:$C$150,3,0)))</f>
        <v/>
      </c>
      <c r="H41" s="21"/>
      <c r="I41" s="21"/>
      <c r="J41" s="21"/>
      <c r="K41" s="21"/>
      <c r="L41" s="21"/>
      <c r="M41" s="19"/>
      <c r="N41" s="80">
        <f t="shared" si="0"/>
        <v>0</v>
      </c>
      <c r="O41" s="80">
        <f>IF(N41="","",N41)</f>
        <v>0</v>
      </c>
      <c r="Q41" s="35"/>
      <c r="R41" s="35"/>
      <c r="S41" s="35"/>
    </row>
    <row r="42" spans="1:19" ht="15.75" thickBot="1" x14ac:dyDescent="0.3">
      <c r="A42" s="94"/>
      <c r="B42" s="95"/>
      <c r="C42" s="96"/>
      <c r="D42" s="18">
        <v>2</v>
      </c>
      <c r="E42" s="19"/>
      <c r="F42" s="20" t="str">
        <f>IF($E42="","",IF(ISNA(VLOOKUP($E42,DD!$A$2:$C$150,2,0)),"NO SUCH DIVE",VLOOKUP($E42,DD!$A$2:$C$150,2,0)))</f>
        <v/>
      </c>
      <c r="G42" s="18" t="str">
        <f>IF($E42="","",IF(ISNA(VLOOKUP($E42,DD!$A$2:$C$150,3,0)),"",VLOOKUP($E42,DD!$A$2:$C$150,3,0)))</f>
        <v/>
      </c>
      <c r="H42" s="21"/>
      <c r="I42" s="21"/>
      <c r="J42" s="21"/>
      <c r="K42" s="21"/>
      <c r="L42" s="21"/>
      <c r="M42" s="19"/>
      <c r="N42" s="80">
        <f t="shared" si="0"/>
        <v>0</v>
      </c>
      <c r="O42" s="80">
        <f>IF(N42="",O41,N42+O41)</f>
        <v>0</v>
      </c>
      <c r="Q42" s="35"/>
      <c r="R42" s="35"/>
      <c r="S42" s="35"/>
    </row>
    <row r="43" spans="1:19" ht="15.75" thickBot="1" x14ac:dyDescent="0.3">
      <c r="A43" s="94"/>
      <c r="B43" s="95"/>
      <c r="C43" s="96"/>
      <c r="D43" s="18">
        <v>3</v>
      </c>
      <c r="E43" s="19"/>
      <c r="F43" s="20" t="str">
        <f>IF($E43="","",IF(ISNA(VLOOKUP($E43,DD!$A$2:$C$150,2,0)),"NO SUCH DIVE",VLOOKUP($E43,DD!$A$2:$C$150,2,0)))</f>
        <v/>
      </c>
      <c r="G43" s="18" t="str">
        <f>IF($E43="","",IF(ISNA(VLOOKUP($E43,DD!$A$2:$C$150,3,0)),"",VLOOKUP($E43,DD!$A$2:$C$150,3,0)))</f>
        <v/>
      </c>
      <c r="H43" s="21"/>
      <c r="I43" s="21"/>
      <c r="J43" s="21"/>
      <c r="K43" s="21"/>
      <c r="L43" s="21"/>
      <c r="M43" s="19"/>
      <c r="N43" s="80">
        <f t="shared" si="0"/>
        <v>0</v>
      </c>
      <c r="O43" s="81">
        <f>IF(N43="",O42,N43+O42)</f>
        <v>0</v>
      </c>
      <c r="Q43" s="35">
        <f t="shared" ref="Q43" si="25">IF(O43&lt;&gt;"",O43+A41/10000,0)</f>
        <v>1.4E-3</v>
      </c>
      <c r="R43" s="35">
        <f t="shared" ref="R43:S43" si="26">B41</f>
        <v>0</v>
      </c>
      <c r="S43" s="35">
        <f t="shared" si="26"/>
        <v>0</v>
      </c>
    </row>
    <row r="44" spans="1:19" x14ac:dyDescent="0.25">
      <c r="A44" s="97">
        <v>15</v>
      </c>
      <c r="B44" s="98"/>
      <c r="C44" s="99"/>
      <c r="D44" s="10">
        <v>1</v>
      </c>
      <c r="E44" s="5"/>
      <c r="F44" t="str">
        <f>IF($E44="","",IF(ISNA(VLOOKUP($E44,DD!$A$2:$C$150,2,0)),"NO SUCH DIVE",VLOOKUP($E44,DD!$A$2:$C$150,2,0)))</f>
        <v/>
      </c>
      <c r="G44" s="10" t="str">
        <f>IF($E44="","",IF(ISNA(VLOOKUP($E44,DD!$A$2:$C$150,3,0)),"",VLOOKUP($E44,DD!$A$2:$C$150,3,0)))</f>
        <v/>
      </c>
      <c r="H44" s="8"/>
      <c r="I44" s="8"/>
      <c r="J44" s="8"/>
      <c r="K44" s="8"/>
      <c r="L44" s="8"/>
      <c r="M44" s="5"/>
      <c r="N44" s="78">
        <f t="shared" si="0"/>
        <v>0</v>
      </c>
      <c r="O44" s="78">
        <f>IF(N44="","",N44)</f>
        <v>0</v>
      </c>
      <c r="Q44" s="35"/>
      <c r="R44" s="35"/>
      <c r="S44" s="35"/>
    </row>
    <row r="45" spans="1:19" ht="15.75" thickBot="1" x14ac:dyDescent="0.3">
      <c r="A45" s="97"/>
      <c r="B45" s="98"/>
      <c r="C45" s="99"/>
      <c r="D45" s="10">
        <v>2</v>
      </c>
      <c r="E45" s="5"/>
      <c r="F45" t="str">
        <f>IF($E45="","",IF(ISNA(VLOOKUP($E45,DD!$A$2:$C$150,2,0)),"NO SUCH DIVE",VLOOKUP($E45,DD!$A$2:$C$150,2,0)))</f>
        <v/>
      </c>
      <c r="G45" s="10" t="str">
        <f>IF($E45="","",IF(ISNA(VLOOKUP($E45,DD!$A$2:$C$150,3,0)),"",VLOOKUP($E45,DD!$A$2:$C$150,3,0)))</f>
        <v/>
      </c>
      <c r="H45" s="8"/>
      <c r="I45" s="8"/>
      <c r="J45" s="8"/>
      <c r="K45" s="8"/>
      <c r="L45" s="8"/>
      <c r="M45" s="5"/>
      <c r="N45" s="78">
        <f t="shared" si="0"/>
        <v>0</v>
      </c>
      <c r="O45" s="78">
        <f>IF(N45="",O44,N45+O44)</f>
        <v>0</v>
      </c>
      <c r="Q45" s="35"/>
      <c r="R45" s="35"/>
      <c r="S45" s="35"/>
    </row>
    <row r="46" spans="1:19" ht="15.75" thickBot="1" x14ac:dyDescent="0.3">
      <c r="A46" s="97"/>
      <c r="B46" s="98"/>
      <c r="C46" s="99"/>
      <c r="D46" s="10">
        <v>3</v>
      </c>
      <c r="E46" s="5"/>
      <c r="F46" t="str">
        <f>IF($E46="","",IF(ISNA(VLOOKUP($E46,DD!$A$2:$C$150,2,0)),"NO SUCH DIVE",VLOOKUP($E46,DD!$A$2:$C$150,2,0)))</f>
        <v/>
      </c>
      <c r="G46" s="10" t="str">
        <f>IF($E46="","",IF(ISNA(VLOOKUP($E46,DD!$A$2:$C$150,3,0)),"",VLOOKUP($E46,DD!$A$2:$C$150,3,0)))</f>
        <v/>
      </c>
      <c r="H46" s="8"/>
      <c r="I46" s="8"/>
      <c r="J46" s="8"/>
      <c r="K46" s="8"/>
      <c r="L46" s="8"/>
      <c r="M46" s="5"/>
      <c r="N46" s="78">
        <f t="shared" si="0"/>
        <v>0</v>
      </c>
      <c r="O46" s="79">
        <f>IF(N46="",O45,N46+O45)</f>
        <v>0</v>
      </c>
      <c r="Q46" s="35">
        <f t="shared" ref="Q46" si="27">IF(O46&lt;&gt;"",O46+A44/10000,0)</f>
        <v>1.5E-3</v>
      </c>
      <c r="R46" s="35">
        <f t="shared" ref="R46:S46" si="28">B44</f>
        <v>0</v>
      </c>
      <c r="S46" s="35">
        <f t="shared" si="28"/>
        <v>0</v>
      </c>
    </row>
    <row r="47" spans="1:19" x14ac:dyDescent="0.25">
      <c r="A47" s="94">
        <v>16</v>
      </c>
      <c r="B47" s="95"/>
      <c r="C47" s="96"/>
      <c r="D47" s="18">
        <v>1</v>
      </c>
      <c r="E47" s="19"/>
      <c r="F47" s="20" t="str">
        <f>IF($E47="","",IF(ISNA(VLOOKUP($E47,DD!$A$2:$C$150,2,0)),"NO SUCH DIVE",VLOOKUP($E47,DD!$A$2:$C$150,2,0)))</f>
        <v/>
      </c>
      <c r="G47" s="18" t="str">
        <f>IF($E47="","",IF(ISNA(VLOOKUP($E47,DD!$A$2:$C$150,3,0)),"",VLOOKUP($E47,DD!$A$2:$C$150,3,0)))</f>
        <v/>
      </c>
      <c r="H47" s="21"/>
      <c r="I47" s="21"/>
      <c r="J47" s="21"/>
      <c r="K47" s="21"/>
      <c r="L47" s="21"/>
      <c r="M47" s="19"/>
      <c r="N47" s="80">
        <f t="shared" si="0"/>
        <v>0</v>
      </c>
      <c r="O47" s="80">
        <f>IF(N47="","",N47)</f>
        <v>0</v>
      </c>
      <c r="Q47" s="35"/>
      <c r="R47" s="35"/>
      <c r="S47" s="35"/>
    </row>
    <row r="48" spans="1:19" ht="15.75" thickBot="1" x14ac:dyDescent="0.3">
      <c r="A48" s="94"/>
      <c r="B48" s="95"/>
      <c r="C48" s="96"/>
      <c r="D48" s="18">
        <v>2</v>
      </c>
      <c r="E48" s="19"/>
      <c r="F48" s="20" t="str">
        <f>IF($E48="","",IF(ISNA(VLOOKUP($E48,DD!$A$2:$C$150,2,0)),"NO SUCH DIVE",VLOOKUP($E48,DD!$A$2:$C$150,2,0)))</f>
        <v/>
      </c>
      <c r="G48" s="18" t="str">
        <f>IF($E48="","",IF(ISNA(VLOOKUP($E48,DD!$A$2:$C$150,3,0)),"",VLOOKUP($E48,DD!$A$2:$C$150,3,0)))</f>
        <v/>
      </c>
      <c r="H48" s="21"/>
      <c r="I48" s="21"/>
      <c r="J48" s="21"/>
      <c r="K48" s="21"/>
      <c r="L48" s="21"/>
      <c r="M48" s="19"/>
      <c r="N48" s="80">
        <f t="shared" si="0"/>
        <v>0</v>
      </c>
      <c r="O48" s="80">
        <f>IF(N48="",O47,N48+O47)</f>
        <v>0</v>
      </c>
      <c r="Q48" s="35"/>
      <c r="R48" s="35"/>
      <c r="S48" s="35"/>
    </row>
    <row r="49" spans="1:19" ht="15.75" thickBot="1" x14ac:dyDescent="0.3">
      <c r="A49" s="94"/>
      <c r="B49" s="95"/>
      <c r="C49" s="96"/>
      <c r="D49" s="18">
        <v>3</v>
      </c>
      <c r="E49" s="19"/>
      <c r="F49" s="20" t="str">
        <f>IF($E49="","",IF(ISNA(VLOOKUP($E49,DD!$A$2:$C$150,2,0)),"NO SUCH DIVE",VLOOKUP($E49,DD!$A$2:$C$150,2,0)))</f>
        <v/>
      </c>
      <c r="G49" s="18" t="str">
        <f>IF($E49="","",IF(ISNA(VLOOKUP($E49,DD!$A$2:$C$150,3,0)),"",VLOOKUP($E49,DD!$A$2:$C$150,3,0)))</f>
        <v/>
      </c>
      <c r="H49" s="21"/>
      <c r="I49" s="21"/>
      <c r="J49" s="21"/>
      <c r="K49" s="21"/>
      <c r="L49" s="21"/>
      <c r="M49" s="19"/>
      <c r="N49" s="80">
        <f t="shared" si="0"/>
        <v>0</v>
      </c>
      <c r="O49" s="81">
        <f>IF(N49="",O48,N49+O48)</f>
        <v>0</v>
      </c>
      <c r="Q49" s="35">
        <f t="shared" ref="Q49" si="29">IF(O49&lt;&gt;"",O49+A47/10000,0)</f>
        <v>1.6000000000000001E-3</v>
      </c>
      <c r="R49" s="35">
        <f t="shared" ref="R49:S49" si="30">B47</f>
        <v>0</v>
      </c>
      <c r="S49" s="35">
        <f t="shared" si="30"/>
        <v>0</v>
      </c>
    </row>
    <row r="50" spans="1:19" x14ac:dyDescent="0.25">
      <c r="A50" s="97">
        <v>17</v>
      </c>
      <c r="B50" s="98"/>
      <c r="C50" s="99"/>
      <c r="D50" s="10">
        <v>1</v>
      </c>
      <c r="E50" s="5"/>
      <c r="F50" t="str">
        <f>IF($E50="","",IF(ISNA(VLOOKUP($E50,DD!$A$2:$C$150,2,0)),"NO SUCH DIVE",VLOOKUP($E50,DD!$A$2:$C$150,2,0)))</f>
        <v/>
      </c>
      <c r="G50" s="10" t="str">
        <f>IF($E50="","",IF(ISNA(VLOOKUP($E50,DD!$A$2:$C$150,3,0)),"",VLOOKUP($E50,DD!$A$2:$C$150,3,0)))</f>
        <v/>
      </c>
      <c r="H50" s="8"/>
      <c r="I50" s="8"/>
      <c r="J50" s="8"/>
      <c r="K50" s="8"/>
      <c r="L50" s="8"/>
      <c r="M50" s="5"/>
      <c r="N50" s="78">
        <f t="shared" si="0"/>
        <v>0</v>
      </c>
      <c r="O50" s="78">
        <f>IF(N50="","",N50)</f>
        <v>0</v>
      </c>
      <c r="Q50" s="35"/>
      <c r="R50" s="35"/>
      <c r="S50" s="35"/>
    </row>
    <row r="51" spans="1:19" ht="15.75" thickBot="1" x14ac:dyDescent="0.3">
      <c r="A51" s="97"/>
      <c r="B51" s="98"/>
      <c r="C51" s="99"/>
      <c r="D51" s="10">
        <v>2</v>
      </c>
      <c r="E51" s="5"/>
      <c r="F51" t="str">
        <f>IF($E51="","",IF(ISNA(VLOOKUP($E51,DD!$A$2:$C$150,2,0)),"NO SUCH DIVE",VLOOKUP($E51,DD!$A$2:$C$150,2,0)))</f>
        <v/>
      </c>
      <c r="G51" s="10" t="str">
        <f>IF($E51="","",IF(ISNA(VLOOKUP($E51,DD!$A$2:$C$150,3,0)),"",VLOOKUP($E51,DD!$A$2:$C$150,3,0)))</f>
        <v/>
      </c>
      <c r="H51" s="8"/>
      <c r="I51" s="8"/>
      <c r="J51" s="8"/>
      <c r="K51" s="8"/>
      <c r="L51" s="8"/>
      <c r="M51" s="5"/>
      <c r="N51" s="78">
        <f t="shared" si="0"/>
        <v>0</v>
      </c>
      <c r="O51" s="78">
        <f>IF(N51="",O50,N51+O50)</f>
        <v>0</v>
      </c>
      <c r="Q51" s="35"/>
      <c r="R51" s="35"/>
      <c r="S51" s="35"/>
    </row>
    <row r="52" spans="1:19" ht="15.75" thickBot="1" x14ac:dyDescent="0.3">
      <c r="A52" s="97"/>
      <c r="B52" s="98"/>
      <c r="C52" s="99"/>
      <c r="D52" s="10">
        <v>3</v>
      </c>
      <c r="E52" s="5"/>
      <c r="F52" t="str">
        <f>IF($E52="","",IF(ISNA(VLOOKUP($E52,DD!$A$2:$C$150,2,0)),"NO SUCH DIVE",VLOOKUP($E52,DD!$A$2:$C$150,2,0)))</f>
        <v/>
      </c>
      <c r="G52" s="10" t="str">
        <f>IF($E52="","",IF(ISNA(VLOOKUP($E52,DD!$A$2:$C$150,3,0)),"",VLOOKUP($E52,DD!$A$2:$C$150,3,0)))</f>
        <v/>
      </c>
      <c r="H52" s="8"/>
      <c r="I52" s="8"/>
      <c r="J52" s="8"/>
      <c r="K52" s="8"/>
      <c r="L52" s="8"/>
      <c r="M52" s="5"/>
      <c r="N52" s="78">
        <f t="shared" si="0"/>
        <v>0</v>
      </c>
      <c r="O52" s="79">
        <f>IF(N52="",O51,N52+O51)</f>
        <v>0</v>
      </c>
      <c r="Q52" s="35">
        <f t="shared" ref="Q52" si="31">IF(O52&lt;&gt;"",O52+A50/10000,0)</f>
        <v>1.6999999999999999E-3</v>
      </c>
      <c r="R52" s="35">
        <f t="shared" ref="R52:S52" si="32">B50</f>
        <v>0</v>
      </c>
      <c r="S52" s="35">
        <f t="shared" si="32"/>
        <v>0</v>
      </c>
    </row>
    <row r="53" spans="1:19" x14ac:dyDescent="0.25">
      <c r="A53" s="94">
        <v>18</v>
      </c>
      <c r="B53" s="95"/>
      <c r="C53" s="96"/>
      <c r="D53" s="18">
        <v>1</v>
      </c>
      <c r="E53" s="19"/>
      <c r="F53" s="20" t="str">
        <f>IF($E53="","",IF(ISNA(VLOOKUP($E53,DD!$A$2:$C$150,2,0)),"NO SUCH DIVE",VLOOKUP($E53,DD!$A$2:$C$150,2,0)))</f>
        <v/>
      </c>
      <c r="G53" s="18" t="str">
        <f>IF($E53="","",IF(ISNA(VLOOKUP($E53,DD!$A$2:$C$150,3,0)),"",VLOOKUP($E53,DD!$A$2:$C$150,3,0)))</f>
        <v/>
      </c>
      <c r="H53" s="21"/>
      <c r="I53" s="21"/>
      <c r="J53" s="21"/>
      <c r="K53" s="21"/>
      <c r="L53" s="21"/>
      <c r="M53" s="19"/>
      <c r="N53" s="80">
        <f t="shared" si="0"/>
        <v>0</v>
      </c>
      <c r="O53" s="80">
        <f>IF(N53="","",N53)</f>
        <v>0</v>
      </c>
      <c r="Q53" s="35"/>
      <c r="R53" s="35"/>
      <c r="S53" s="35"/>
    </row>
    <row r="54" spans="1:19" ht="15.75" thickBot="1" x14ac:dyDescent="0.3">
      <c r="A54" s="94"/>
      <c r="B54" s="95"/>
      <c r="C54" s="96"/>
      <c r="D54" s="18">
        <v>2</v>
      </c>
      <c r="E54" s="19"/>
      <c r="F54" s="20" t="str">
        <f>IF($E54="","",IF(ISNA(VLOOKUP($E54,DD!$A$2:$C$150,2,0)),"NO SUCH DIVE",VLOOKUP($E54,DD!$A$2:$C$150,2,0)))</f>
        <v/>
      </c>
      <c r="G54" s="18" t="str">
        <f>IF($E54="","",IF(ISNA(VLOOKUP($E54,DD!$A$2:$C$150,3,0)),"",VLOOKUP($E54,DD!$A$2:$C$150,3,0)))</f>
        <v/>
      </c>
      <c r="H54" s="21"/>
      <c r="I54" s="21"/>
      <c r="J54" s="21"/>
      <c r="K54" s="21"/>
      <c r="L54" s="21"/>
      <c r="M54" s="19"/>
      <c r="N54" s="80">
        <f t="shared" si="0"/>
        <v>0</v>
      </c>
      <c r="O54" s="80">
        <f>IF(N54="",O53,N54+O53)</f>
        <v>0</v>
      </c>
      <c r="Q54" s="35"/>
      <c r="R54" s="35"/>
      <c r="S54" s="35"/>
    </row>
    <row r="55" spans="1:19" ht="15.75" thickBot="1" x14ac:dyDescent="0.3">
      <c r="A55" s="94"/>
      <c r="B55" s="95"/>
      <c r="C55" s="96"/>
      <c r="D55" s="18">
        <v>3</v>
      </c>
      <c r="E55" s="19"/>
      <c r="F55" s="20" t="str">
        <f>IF($E55="","",IF(ISNA(VLOOKUP($E55,DD!$A$2:$C$150,2,0)),"NO SUCH DIVE",VLOOKUP($E55,DD!$A$2:$C$150,2,0)))</f>
        <v/>
      </c>
      <c r="G55" s="18" t="str">
        <f>IF($E55="","",IF(ISNA(VLOOKUP($E55,DD!$A$2:$C$150,3,0)),"",VLOOKUP($E55,DD!$A$2:$C$150,3,0)))</f>
        <v/>
      </c>
      <c r="H55" s="21"/>
      <c r="I55" s="21"/>
      <c r="J55" s="21"/>
      <c r="K55" s="21"/>
      <c r="L55" s="21"/>
      <c r="M55" s="19"/>
      <c r="N55" s="80">
        <f t="shared" si="0"/>
        <v>0</v>
      </c>
      <c r="O55" s="81">
        <f>IF(N55="",O54,N55+O54)</f>
        <v>0</v>
      </c>
      <c r="Q55" s="35">
        <f t="shared" ref="Q55" si="33">IF(O55&lt;&gt;"",O55+A53/10000,0)</f>
        <v>1.8E-3</v>
      </c>
      <c r="R55" s="35">
        <f t="shared" ref="R55:S55" si="34">B53</f>
        <v>0</v>
      </c>
      <c r="S55" s="35">
        <f t="shared" si="34"/>
        <v>0</v>
      </c>
    </row>
    <row r="56" spans="1:19" x14ac:dyDescent="0.25">
      <c r="A56" s="97">
        <v>19</v>
      </c>
      <c r="B56" s="98"/>
      <c r="C56" s="99"/>
      <c r="D56" s="10">
        <v>1</v>
      </c>
      <c r="E56" s="5"/>
      <c r="F56" t="str">
        <f>IF($E56="","",IF(ISNA(VLOOKUP($E56,DD!$A$2:$C$150,2,0)),"NO SUCH DIVE",VLOOKUP($E56,DD!$A$2:$C$150,2,0)))</f>
        <v/>
      </c>
      <c r="G56" s="10" t="str">
        <f>IF($E56="","",IF(ISNA(VLOOKUP($E56,DD!$A$2:$C$150,3,0)),"",VLOOKUP($E56,DD!$A$2:$C$150,3,0)))</f>
        <v/>
      </c>
      <c r="H56" s="8"/>
      <c r="I56" s="8"/>
      <c r="J56" s="8"/>
      <c r="K56" s="8"/>
      <c r="L56" s="8"/>
      <c r="M56" s="5"/>
      <c r="N56" s="78">
        <f t="shared" si="0"/>
        <v>0</v>
      </c>
      <c r="O56" s="78">
        <f>IF(N56="","",N56)</f>
        <v>0</v>
      </c>
      <c r="Q56" s="35"/>
      <c r="R56" s="35"/>
      <c r="S56" s="35"/>
    </row>
    <row r="57" spans="1:19" ht="15.75" thickBot="1" x14ac:dyDescent="0.3">
      <c r="A57" s="97"/>
      <c r="B57" s="98"/>
      <c r="C57" s="99"/>
      <c r="D57" s="10">
        <v>2</v>
      </c>
      <c r="E57" s="5"/>
      <c r="F57" t="str">
        <f>IF($E57="","",IF(ISNA(VLOOKUP($E57,DD!$A$2:$C$150,2,0)),"NO SUCH DIVE",VLOOKUP($E57,DD!$A$2:$C$150,2,0)))</f>
        <v/>
      </c>
      <c r="G57" s="10" t="str">
        <f>IF($E57="","",IF(ISNA(VLOOKUP($E57,DD!$A$2:$C$150,3,0)),"",VLOOKUP($E57,DD!$A$2:$C$150,3,0)))</f>
        <v/>
      </c>
      <c r="H57" s="8"/>
      <c r="I57" s="8"/>
      <c r="J57" s="8"/>
      <c r="K57" s="8"/>
      <c r="L57" s="8"/>
      <c r="M57" s="5"/>
      <c r="N57" s="78">
        <f t="shared" si="0"/>
        <v>0</v>
      </c>
      <c r="O57" s="78">
        <f>IF(N57="",O56,N57+O56)</f>
        <v>0</v>
      </c>
      <c r="Q57" s="35"/>
      <c r="R57" s="35"/>
      <c r="S57" s="35"/>
    </row>
    <row r="58" spans="1:19" ht="15.75" thickBot="1" x14ac:dyDescent="0.3">
      <c r="A58" s="97"/>
      <c r="B58" s="98"/>
      <c r="C58" s="99"/>
      <c r="D58" s="10">
        <v>3</v>
      </c>
      <c r="E58" s="5"/>
      <c r="F58" t="str">
        <f>IF($E58="","",IF(ISNA(VLOOKUP($E58,DD!$A$2:$C$150,2,0)),"NO SUCH DIVE",VLOOKUP($E58,DD!$A$2:$C$150,2,0)))</f>
        <v/>
      </c>
      <c r="G58" s="10" t="str">
        <f>IF($E58="","",IF(ISNA(VLOOKUP($E58,DD!$A$2:$C$150,3,0)),"",VLOOKUP($E58,DD!$A$2:$C$150,3,0)))</f>
        <v/>
      </c>
      <c r="H58" s="8"/>
      <c r="I58" s="8"/>
      <c r="J58" s="8"/>
      <c r="K58" s="8"/>
      <c r="L58" s="8"/>
      <c r="M58" s="5"/>
      <c r="N58" s="78">
        <f t="shared" si="0"/>
        <v>0</v>
      </c>
      <c r="O58" s="79">
        <f>IF(N58="",O57,N58+O57)</f>
        <v>0</v>
      </c>
      <c r="Q58" s="35">
        <f t="shared" ref="Q58" si="35">IF(O58&lt;&gt;"",O58+A56/10000,0)</f>
        <v>1.9E-3</v>
      </c>
      <c r="R58" s="35">
        <f t="shared" ref="R58:S58" si="36">B56</f>
        <v>0</v>
      </c>
      <c r="S58" s="35">
        <f t="shared" si="36"/>
        <v>0</v>
      </c>
    </row>
    <row r="59" spans="1:19" x14ac:dyDescent="0.25">
      <c r="A59" s="94">
        <v>20</v>
      </c>
      <c r="B59" s="95"/>
      <c r="C59" s="96"/>
      <c r="D59" s="18">
        <v>1</v>
      </c>
      <c r="E59" s="19"/>
      <c r="F59" s="20" t="str">
        <f>IF($E59="","",IF(ISNA(VLOOKUP($E59,DD!$A$2:$C$150,2,0)),"NO SUCH DIVE",VLOOKUP($E59,DD!$A$2:$C$150,2,0)))</f>
        <v/>
      </c>
      <c r="G59" s="18" t="str">
        <f>IF($E59="","",IF(ISNA(VLOOKUP($E59,DD!$A$2:$C$150,3,0)),"",VLOOKUP($E59,DD!$A$2:$C$150,3,0)))</f>
        <v/>
      </c>
      <c r="H59" s="21"/>
      <c r="I59" s="21"/>
      <c r="J59" s="21"/>
      <c r="K59" s="21"/>
      <c r="L59" s="21"/>
      <c r="M59" s="19"/>
      <c r="N59" s="80">
        <f t="shared" si="0"/>
        <v>0</v>
      </c>
      <c r="O59" s="80">
        <f>IF(N59="","",N59)</f>
        <v>0</v>
      </c>
      <c r="Q59" s="35"/>
      <c r="R59" s="35"/>
      <c r="S59" s="35"/>
    </row>
    <row r="60" spans="1:19" ht="15.75" thickBot="1" x14ac:dyDescent="0.3">
      <c r="A60" s="94"/>
      <c r="B60" s="95"/>
      <c r="C60" s="96"/>
      <c r="D60" s="18">
        <v>2</v>
      </c>
      <c r="E60" s="19"/>
      <c r="F60" s="20" t="str">
        <f>IF($E60="","",IF(ISNA(VLOOKUP($E60,DD!$A$2:$C$150,2,0)),"NO SUCH DIVE",VLOOKUP($E60,DD!$A$2:$C$150,2,0)))</f>
        <v/>
      </c>
      <c r="G60" s="18" t="str">
        <f>IF($E60="","",IF(ISNA(VLOOKUP($E60,DD!$A$2:$C$150,3,0)),"",VLOOKUP($E60,DD!$A$2:$C$150,3,0)))</f>
        <v/>
      </c>
      <c r="H60" s="21"/>
      <c r="I60" s="21"/>
      <c r="J60" s="21"/>
      <c r="K60" s="21"/>
      <c r="L60" s="21"/>
      <c r="M60" s="19"/>
      <c r="N60" s="80">
        <f t="shared" si="0"/>
        <v>0</v>
      </c>
      <c r="O60" s="80">
        <f>IF(N60="",O59,N60+O59)</f>
        <v>0</v>
      </c>
      <c r="Q60" s="35"/>
      <c r="R60" s="35"/>
      <c r="S60" s="35"/>
    </row>
    <row r="61" spans="1:19" ht="15.75" thickBot="1" x14ac:dyDescent="0.3">
      <c r="A61" s="94"/>
      <c r="B61" s="95"/>
      <c r="C61" s="96"/>
      <c r="D61" s="18">
        <v>3</v>
      </c>
      <c r="E61" s="19"/>
      <c r="F61" s="20" t="str">
        <f>IF($E61="","",IF(ISNA(VLOOKUP($E61,DD!$A$2:$C$150,2,0)),"NO SUCH DIVE",VLOOKUP($E61,DD!$A$2:$C$150,2,0)))</f>
        <v/>
      </c>
      <c r="G61" s="18" t="str">
        <f>IF($E61="","",IF(ISNA(VLOOKUP($E61,DD!$A$2:$C$150,3,0)),"",VLOOKUP($E61,DD!$A$2:$C$150,3,0)))</f>
        <v/>
      </c>
      <c r="H61" s="21"/>
      <c r="I61" s="21"/>
      <c r="J61" s="21"/>
      <c r="K61" s="21"/>
      <c r="L61" s="21"/>
      <c r="M61" s="19"/>
      <c r="N61" s="80">
        <f t="shared" si="0"/>
        <v>0</v>
      </c>
      <c r="O61" s="81">
        <f>IF(N61="",O60,N61+O60)</f>
        <v>0</v>
      </c>
      <c r="Q61" s="35">
        <f t="shared" ref="Q61" si="37">IF(O61&lt;&gt;"",O61+A59/10000,0)</f>
        <v>2E-3</v>
      </c>
      <c r="R61" s="35">
        <f t="shared" ref="R61:S61" si="38">B59</f>
        <v>0</v>
      </c>
      <c r="S61" s="35">
        <f t="shared" si="38"/>
        <v>0</v>
      </c>
    </row>
    <row r="62" spans="1:19" x14ac:dyDescent="0.25">
      <c r="A62" s="97">
        <v>21</v>
      </c>
      <c r="B62" s="98"/>
      <c r="C62" s="99"/>
      <c r="D62" s="10">
        <v>1</v>
      </c>
      <c r="E62" s="5"/>
      <c r="F62" t="str">
        <f>IF($E62="","",IF(ISNA(VLOOKUP($E62,DD!$A$2:$C$150,2,0)),"NO SUCH DIVE",VLOOKUP($E62,DD!$A$2:$C$150,2,0)))</f>
        <v/>
      </c>
      <c r="G62" s="10" t="str">
        <f>IF($E62="","",IF(ISNA(VLOOKUP($E62,DD!$A$2:$C$150,3,0)),"",VLOOKUP($E62,DD!$A$2:$C$150,3,0)))</f>
        <v/>
      </c>
      <c r="H62" s="8"/>
      <c r="I62" s="8"/>
      <c r="J62" s="8"/>
      <c r="K62" s="8"/>
      <c r="L62" s="8"/>
      <c r="M62" s="5"/>
      <c r="N62" s="78">
        <f t="shared" si="0"/>
        <v>0</v>
      </c>
      <c r="O62" s="78">
        <f>IF(N62="","",N62)</f>
        <v>0</v>
      </c>
      <c r="Q62" s="35"/>
      <c r="R62" s="35"/>
      <c r="S62" s="35"/>
    </row>
    <row r="63" spans="1:19" ht="15.75" thickBot="1" x14ac:dyDescent="0.3">
      <c r="A63" s="97"/>
      <c r="B63" s="98"/>
      <c r="C63" s="99"/>
      <c r="D63" s="10">
        <v>2</v>
      </c>
      <c r="E63" s="5"/>
      <c r="F63" t="str">
        <f>IF($E63="","",IF(ISNA(VLOOKUP($E63,DD!$A$2:$C$150,2,0)),"NO SUCH DIVE",VLOOKUP($E63,DD!$A$2:$C$150,2,0)))</f>
        <v/>
      </c>
      <c r="G63" s="10" t="str">
        <f>IF($E63="","",IF(ISNA(VLOOKUP($E63,DD!$A$2:$C$150,3,0)),"",VLOOKUP($E63,DD!$A$2:$C$150,3,0)))</f>
        <v/>
      </c>
      <c r="H63" s="8"/>
      <c r="I63" s="8"/>
      <c r="J63" s="8"/>
      <c r="K63" s="8"/>
      <c r="L63" s="8"/>
      <c r="M63" s="5"/>
      <c r="N63" s="78">
        <f t="shared" si="0"/>
        <v>0</v>
      </c>
      <c r="O63" s="78">
        <f>IF(N63="",O62,N63+O62)</f>
        <v>0</v>
      </c>
      <c r="Q63" s="35"/>
      <c r="R63" s="35"/>
      <c r="S63" s="35"/>
    </row>
    <row r="64" spans="1:19" ht="15.75" thickBot="1" x14ac:dyDescent="0.3">
      <c r="A64" s="97"/>
      <c r="B64" s="98"/>
      <c r="C64" s="99"/>
      <c r="D64" s="10">
        <v>3</v>
      </c>
      <c r="E64" s="5"/>
      <c r="F64" t="str">
        <f>IF($E64="","",IF(ISNA(VLOOKUP($E64,DD!$A$2:$C$150,2,0)),"NO SUCH DIVE",VLOOKUP($E64,DD!$A$2:$C$150,2,0)))</f>
        <v/>
      </c>
      <c r="G64" s="10" t="str">
        <f>IF($E64="","",IF(ISNA(VLOOKUP($E64,DD!$A$2:$C$150,3,0)),"",VLOOKUP($E64,DD!$A$2:$C$150,3,0)))</f>
        <v/>
      </c>
      <c r="H64" s="8"/>
      <c r="I64" s="8"/>
      <c r="J64" s="8"/>
      <c r="K64" s="8"/>
      <c r="L64" s="8"/>
      <c r="M64" s="5"/>
      <c r="N64" s="78">
        <f t="shared" si="0"/>
        <v>0</v>
      </c>
      <c r="O64" s="79">
        <f>IF(N64="",O63,N64+O63)</f>
        <v>0</v>
      </c>
      <c r="Q64" s="35">
        <f t="shared" ref="Q64" si="39">IF(O64&lt;&gt;"",O64+A62/10000,0)</f>
        <v>2.0999999999999999E-3</v>
      </c>
      <c r="R64" s="35">
        <f t="shared" ref="R64:S64" si="40">B62</f>
        <v>0</v>
      </c>
      <c r="S64" s="35">
        <f t="shared" si="40"/>
        <v>0</v>
      </c>
    </row>
    <row r="65" spans="1:19" x14ac:dyDescent="0.25">
      <c r="A65" s="94">
        <v>22</v>
      </c>
      <c r="B65" s="95"/>
      <c r="C65" s="96"/>
      <c r="D65" s="18">
        <v>1</v>
      </c>
      <c r="E65" s="19"/>
      <c r="F65" s="20" t="str">
        <f>IF($E65="","",IF(ISNA(VLOOKUP($E65,DD!$A$2:$C$150,2,0)),"NO SUCH DIVE",VLOOKUP($E65,DD!$A$2:$C$150,2,0)))</f>
        <v/>
      </c>
      <c r="G65" s="18" t="str">
        <f>IF($E65="","",IF(ISNA(VLOOKUP($E65,DD!$A$2:$C$150,3,0)),"",VLOOKUP($E65,DD!$A$2:$C$150,3,0)))</f>
        <v/>
      </c>
      <c r="H65" s="21"/>
      <c r="I65" s="21"/>
      <c r="J65" s="21"/>
      <c r="K65" s="21"/>
      <c r="L65" s="21"/>
      <c r="M65" s="19"/>
      <c r="N65" s="80">
        <f t="shared" si="0"/>
        <v>0</v>
      </c>
      <c r="O65" s="80">
        <f>IF(N65="","",N65)</f>
        <v>0</v>
      </c>
      <c r="Q65" s="35"/>
      <c r="R65" s="35"/>
      <c r="S65" s="35"/>
    </row>
    <row r="66" spans="1:19" ht="15.75" thickBot="1" x14ac:dyDescent="0.3">
      <c r="A66" s="94"/>
      <c r="B66" s="95"/>
      <c r="C66" s="96"/>
      <c r="D66" s="18">
        <v>2</v>
      </c>
      <c r="E66" s="19"/>
      <c r="F66" s="20" t="str">
        <f>IF($E66="","",IF(ISNA(VLOOKUP($E66,DD!$A$2:$C$150,2,0)),"NO SUCH DIVE",VLOOKUP($E66,DD!$A$2:$C$150,2,0)))</f>
        <v/>
      </c>
      <c r="G66" s="18" t="str">
        <f>IF($E66="","",IF(ISNA(VLOOKUP($E66,DD!$A$2:$C$150,3,0)),"",VLOOKUP($E66,DD!$A$2:$C$150,3,0)))</f>
        <v/>
      </c>
      <c r="H66" s="21"/>
      <c r="I66" s="21"/>
      <c r="J66" s="21"/>
      <c r="K66" s="21"/>
      <c r="L66" s="21"/>
      <c r="M66" s="19"/>
      <c r="N66" s="80">
        <f t="shared" si="0"/>
        <v>0</v>
      </c>
      <c r="O66" s="80">
        <f>IF(N66="",O65,N66+O65)</f>
        <v>0</v>
      </c>
      <c r="Q66" s="35"/>
      <c r="R66" s="35"/>
      <c r="S66" s="35"/>
    </row>
    <row r="67" spans="1:19" ht="15.75" thickBot="1" x14ac:dyDescent="0.3">
      <c r="A67" s="94"/>
      <c r="B67" s="95"/>
      <c r="C67" s="96"/>
      <c r="D67" s="18">
        <v>3</v>
      </c>
      <c r="E67" s="19"/>
      <c r="F67" s="20" t="str">
        <f>IF($E67="","",IF(ISNA(VLOOKUP($E67,DD!$A$2:$C$150,2,0)),"NO SUCH DIVE",VLOOKUP($E67,DD!$A$2:$C$150,2,0)))</f>
        <v/>
      </c>
      <c r="G67" s="18" t="str">
        <f>IF($E67="","",IF(ISNA(VLOOKUP($E67,DD!$A$2:$C$150,3,0)),"",VLOOKUP($E67,DD!$A$2:$C$150,3,0)))</f>
        <v/>
      </c>
      <c r="H67" s="21"/>
      <c r="I67" s="21"/>
      <c r="J67" s="21"/>
      <c r="K67" s="21"/>
      <c r="L67" s="21"/>
      <c r="M67" s="19"/>
      <c r="N67" s="80">
        <f t="shared" ref="N67:N121" si="41">IF(G67="",0,IF(COUNT(H67:L67)=3,IF(M67&lt;&gt;"",(SUM(H67:J67)-6)*G67,SUM(H67:J67)*G67),IF(M67&lt;&gt;"",(SUM(H67:L67)-MAX(H67:L67)-MIN(H67:L67)-6)*G67,(SUM(H67:L67)-MAX(H67:L67)-MIN(H67:L67))*G67)))</f>
        <v>0</v>
      </c>
      <c r="O67" s="81">
        <f>IF(N67="",O66,N67+O66)</f>
        <v>0</v>
      </c>
      <c r="Q67" s="35">
        <f t="shared" ref="Q67" si="42">IF(O67&lt;&gt;"",O67+A65/10000,0)</f>
        <v>2.2000000000000001E-3</v>
      </c>
      <c r="R67" s="35">
        <f t="shared" ref="R67:S67" si="43">B65</f>
        <v>0</v>
      </c>
      <c r="S67" s="35">
        <f t="shared" si="43"/>
        <v>0</v>
      </c>
    </row>
    <row r="68" spans="1:19" x14ac:dyDescent="0.25">
      <c r="A68" s="97">
        <v>23</v>
      </c>
      <c r="B68" s="98"/>
      <c r="C68" s="99"/>
      <c r="D68" s="10">
        <v>1</v>
      </c>
      <c r="E68" s="5"/>
      <c r="F68" t="str">
        <f>IF($E68="","",IF(ISNA(VLOOKUP($E68,DD!$A$2:$C$150,2,0)),"NO SUCH DIVE",VLOOKUP($E68,DD!$A$2:$C$150,2,0)))</f>
        <v/>
      </c>
      <c r="G68" s="10" t="str">
        <f>IF($E68="","",IF(ISNA(VLOOKUP($E68,DD!$A$2:$C$150,3,0)),"",VLOOKUP($E68,DD!$A$2:$C$150,3,0)))</f>
        <v/>
      </c>
      <c r="H68" s="8"/>
      <c r="I68" s="8"/>
      <c r="J68" s="8"/>
      <c r="K68" s="8"/>
      <c r="L68" s="8"/>
      <c r="M68" s="5"/>
      <c r="N68" s="78">
        <f t="shared" si="41"/>
        <v>0</v>
      </c>
      <c r="O68" s="78">
        <f>IF(N68="","",N68)</f>
        <v>0</v>
      </c>
      <c r="Q68" s="35"/>
      <c r="R68" s="35"/>
      <c r="S68" s="35"/>
    </row>
    <row r="69" spans="1:19" ht="15.75" thickBot="1" x14ac:dyDescent="0.3">
      <c r="A69" s="97"/>
      <c r="B69" s="98"/>
      <c r="C69" s="99"/>
      <c r="D69" s="10">
        <v>2</v>
      </c>
      <c r="E69" s="5"/>
      <c r="F69" t="str">
        <f>IF($E69="","",IF(ISNA(VLOOKUP($E69,DD!$A$2:$C$150,2,0)),"NO SUCH DIVE",VLOOKUP($E69,DD!$A$2:$C$150,2,0)))</f>
        <v/>
      </c>
      <c r="G69" s="10" t="str">
        <f>IF($E69="","",IF(ISNA(VLOOKUP($E69,DD!$A$2:$C$150,3,0)),"",VLOOKUP($E69,DD!$A$2:$C$150,3,0)))</f>
        <v/>
      </c>
      <c r="H69" s="8"/>
      <c r="I69" s="8"/>
      <c r="J69" s="8"/>
      <c r="K69" s="8"/>
      <c r="L69" s="8"/>
      <c r="M69" s="5"/>
      <c r="N69" s="78">
        <f t="shared" si="41"/>
        <v>0</v>
      </c>
      <c r="O69" s="78">
        <f>IF(N69="",O68,N69+O68)</f>
        <v>0</v>
      </c>
      <c r="Q69" s="35"/>
      <c r="R69" s="35"/>
      <c r="S69" s="35"/>
    </row>
    <row r="70" spans="1:19" ht="15.75" thickBot="1" x14ac:dyDescent="0.3">
      <c r="A70" s="97"/>
      <c r="B70" s="98"/>
      <c r="C70" s="99"/>
      <c r="D70" s="10">
        <v>3</v>
      </c>
      <c r="E70" s="5"/>
      <c r="F70" t="str">
        <f>IF($E70="","",IF(ISNA(VLOOKUP($E70,DD!$A$2:$C$150,2,0)),"NO SUCH DIVE",VLOOKUP($E70,DD!$A$2:$C$150,2,0)))</f>
        <v/>
      </c>
      <c r="G70" s="10" t="str">
        <f>IF($E70="","",IF(ISNA(VLOOKUP($E70,DD!$A$2:$C$150,3,0)),"",VLOOKUP($E70,DD!$A$2:$C$150,3,0)))</f>
        <v/>
      </c>
      <c r="H70" s="8"/>
      <c r="I70" s="8"/>
      <c r="J70" s="8"/>
      <c r="K70" s="8"/>
      <c r="L70" s="8"/>
      <c r="M70" s="5"/>
      <c r="N70" s="78">
        <f t="shared" si="41"/>
        <v>0</v>
      </c>
      <c r="O70" s="79">
        <f>IF(N70="",O69,N70+O69)</f>
        <v>0</v>
      </c>
      <c r="Q70" s="35">
        <f t="shared" ref="Q70" si="44">IF(O70&lt;&gt;"",O70+A68/10000,0)</f>
        <v>2.3E-3</v>
      </c>
      <c r="R70" s="35">
        <f t="shared" ref="R70:S70" si="45">B68</f>
        <v>0</v>
      </c>
      <c r="S70" s="35">
        <f t="shared" si="45"/>
        <v>0</v>
      </c>
    </row>
    <row r="71" spans="1:19" x14ac:dyDescent="0.25">
      <c r="A71" s="94">
        <v>24</v>
      </c>
      <c r="B71" s="95"/>
      <c r="C71" s="96"/>
      <c r="D71" s="18">
        <v>1</v>
      </c>
      <c r="E71" s="19"/>
      <c r="F71" s="20" t="str">
        <f>IF($E71="","",IF(ISNA(VLOOKUP($E71,DD!$A$2:$C$150,2,0)),"NO SUCH DIVE",VLOOKUP($E71,DD!$A$2:$C$150,2,0)))</f>
        <v/>
      </c>
      <c r="G71" s="18" t="str">
        <f>IF($E71="","",IF(ISNA(VLOOKUP($E71,DD!$A$2:$C$150,3,0)),"",VLOOKUP($E71,DD!$A$2:$C$150,3,0)))</f>
        <v/>
      </c>
      <c r="H71" s="21"/>
      <c r="I71" s="21"/>
      <c r="J71" s="21"/>
      <c r="K71" s="21"/>
      <c r="L71" s="21"/>
      <c r="M71" s="19"/>
      <c r="N71" s="80">
        <f t="shared" si="41"/>
        <v>0</v>
      </c>
      <c r="O71" s="80">
        <f>IF(N71="","",N71)</f>
        <v>0</v>
      </c>
      <c r="Q71" s="35"/>
      <c r="R71" s="35"/>
      <c r="S71" s="35"/>
    </row>
    <row r="72" spans="1:19" ht="15.75" thickBot="1" x14ac:dyDescent="0.3">
      <c r="A72" s="94"/>
      <c r="B72" s="95"/>
      <c r="C72" s="96"/>
      <c r="D72" s="18">
        <v>2</v>
      </c>
      <c r="E72" s="19"/>
      <c r="F72" s="20" t="str">
        <f>IF($E72="","",IF(ISNA(VLOOKUP($E72,DD!$A$2:$C$150,2,0)),"NO SUCH DIVE",VLOOKUP($E72,DD!$A$2:$C$150,2,0)))</f>
        <v/>
      </c>
      <c r="G72" s="18" t="str">
        <f>IF($E72="","",IF(ISNA(VLOOKUP($E72,DD!$A$2:$C$150,3,0)),"",VLOOKUP($E72,DD!$A$2:$C$150,3,0)))</f>
        <v/>
      </c>
      <c r="H72" s="21"/>
      <c r="I72" s="21"/>
      <c r="J72" s="21"/>
      <c r="K72" s="21"/>
      <c r="L72" s="21"/>
      <c r="M72" s="19"/>
      <c r="N72" s="80">
        <f t="shared" si="41"/>
        <v>0</v>
      </c>
      <c r="O72" s="80">
        <f>IF(N72="",O71,N72+O71)</f>
        <v>0</v>
      </c>
      <c r="Q72" s="35"/>
      <c r="R72" s="35"/>
      <c r="S72" s="35"/>
    </row>
    <row r="73" spans="1:19" ht="15.75" thickBot="1" x14ac:dyDescent="0.3">
      <c r="A73" s="94"/>
      <c r="B73" s="95"/>
      <c r="C73" s="96"/>
      <c r="D73" s="18">
        <v>3</v>
      </c>
      <c r="E73" s="19"/>
      <c r="F73" s="20" t="str">
        <f>IF($E73="","",IF(ISNA(VLOOKUP($E73,DD!$A$2:$C$150,2,0)),"NO SUCH DIVE",VLOOKUP($E73,DD!$A$2:$C$150,2,0)))</f>
        <v/>
      </c>
      <c r="G73" s="18" t="str">
        <f>IF($E73="","",IF(ISNA(VLOOKUP($E73,DD!$A$2:$C$150,3,0)),"",VLOOKUP($E73,DD!$A$2:$C$150,3,0)))</f>
        <v/>
      </c>
      <c r="H73" s="21"/>
      <c r="I73" s="21"/>
      <c r="J73" s="21"/>
      <c r="K73" s="21"/>
      <c r="L73" s="21"/>
      <c r="M73" s="19"/>
      <c r="N73" s="80">
        <f t="shared" si="41"/>
        <v>0</v>
      </c>
      <c r="O73" s="81">
        <f>IF(N73="",O72,N73+O72)</f>
        <v>0</v>
      </c>
      <c r="Q73" s="35">
        <f t="shared" ref="Q73" si="46">IF(O73&lt;&gt;"",O73+A71/10000,0)</f>
        <v>2.3999999999999998E-3</v>
      </c>
      <c r="R73" s="35">
        <f t="shared" ref="R73:S73" si="47">B71</f>
        <v>0</v>
      </c>
      <c r="S73" s="35">
        <f t="shared" si="47"/>
        <v>0</v>
      </c>
    </row>
    <row r="74" spans="1:19" x14ac:dyDescent="0.25">
      <c r="A74" s="97">
        <v>25</v>
      </c>
      <c r="B74" s="98"/>
      <c r="C74" s="99"/>
      <c r="D74" s="10">
        <v>1</v>
      </c>
      <c r="E74" s="5"/>
      <c r="F74" t="str">
        <f>IF($E74="","",IF(ISNA(VLOOKUP($E74,DD!$A$2:$C$150,2,0)),"NO SUCH DIVE",VLOOKUP($E74,DD!$A$2:$C$150,2,0)))</f>
        <v/>
      </c>
      <c r="G74" s="10" t="str">
        <f>IF($E74="","",IF(ISNA(VLOOKUP($E74,DD!$A$2:$C$150,3,0)),"",VLOOKUP($E74,DD!$A$2:$C$150,3,0)))</f>
        <v/>
      </c>
      <c r="H74" s="8"/>
      <c r="I74" s="8"/>
      <c r="J74" s="8"/>
      <c r="K74" s="8"/>
      <c r="L74" s="8"/>
      <c r="M74" s="5"/>
      <c r="N74" s="78">
        <f t="shared" si="41"/>
        <v>0</v>
      </c>
      <c r="O74" s="78">
        <f>IF(N74="","",N74)</f>
        <v>0</v>
      </c>
      <c r="Q74" s="35"/>
      <c r="R74" s="35"/>
      <c r="S74" s="35"/>
    </row>
    <row r="75" spans="1:19" ht="15.75" thickBot="1" x14ac:dyDescent="0.3">
      <c r="A75" s="97"/>
      <c r="B75" s="98"/>
      <c r="C75" s="99"/>
      <c r="D75" s="10">
        <v>2</v>
      </c>
      <c r="E75" s="5"/>
      <c r="F75" t="str">
        <f>IF($E75="","",IF(ISNA(VLOOKUP($E75,DD!$A$2:$C$150,2,0)),"NO SUCH DIVE",VLOOKUP($E75,DD!$A$2:$C$150,2,0)))</f>
        <v/>
      </c>
      <c r="G75" s="10" t="str">
        <f>IF($E75="","",IF(ISNA(VLOOKUP($E75,DD!$A$2:$C$150,3,0)),"",VLOOKUP($E75,DD!$A$2:$C$150,3,0)))</f>
        <v/>
      </c>
      <c r="H75" s="8"/>
      <c r="I75" s="8"/>
      <c r="J75" s="8"/>
      <c r="K75" s="8"/>
      <c r="L75" s="8"/>
      <c r="M75" s="5"/>
      <c r="N75" s="78">
        <f t="shared" si="41"/>
        <v>0</v>
      </c>
      <c r="O75" s="78">
        <f>IF(N75="",O74,N75+O74)</f>
        <v>0</v>
      </c>
      <c r="Q75" s="35"/>
      <c r="R75" s="35"/>
      <c r="S75" s="35"/>
    </row>
    <row r="76" spans="1:19" ht="15.75" thickBot="1" x14ac:dyDescent="0.3">
      <c r="A76" s="97"/>
      <c r="B76" s="98"/>
      <c r="C76" s="99"/>
      <c r="D76" s="10">
        <v>3</v>
      </c>
      <c r="E76" s="5"/>
      <c r="F76" t="str">
        <f>IF($E76="","",IF(ISNA(VLOOKUP($E76,DD!$A$2:$C$150,2,0)),"NO SUCH DIVE",VLOOKUP($E76,DD!$A$2:$C$150,2,0)))</f>
        <v/>
      </c>
      <c r="G76" s="10" t="str">
        <f>IF($E76="","",IF(ISNA(VLOOKUP($E76,DD!$A$2:$C$150,3,0)),"",VLOOKUP($E76,DD!$A$2:$C$150,3,0)))</f>
        <v/>
      </c>
      <c r="H76" s="8"/>
      <c r="I76" s="8"/>
      <c r="J76" s="8"/>
      <c r="K76" s="8"/>
      <c r="L76" s="8"/>
      <c r="M76" s="5"/>
      <c r="N76" s="78">
        <f t="shared" si="41"/>
        <v>0</v>
      </c>
      <c r="O76" s="79">
        <f>IF(N76="",O75,N76+O75)</f>
        <v>0</v>
      </c>
      <c r="Q76" s="35">
        <f t="shared" ref="Q76" si="48">IF(O76&lt;&gt;"",O76+A74/10000,0)</f>
        <v>2.5000000000000001E-3</v>
      </c>
      <c r="R76" s="35">
        <f t="shared" ref="R76:S76" si="49">B74</f>
        <v>0</v>
      </c>
      <c r="S76" s="35">
        <f t="shared" si="49"/>
        <v>0</v>
      </c>
    </row>
    <row r="77" spans="1:19" x14ac:dyDescent="0.25">
      <c r="A77" s="94">
        <v>26</v>
      </c>
      <c r="B77" s="95"/>
      <c r="C77" s="96"/>
      <c r="D77" s="18">
        <v>1</v>
      </c>
      <c r="E77" s="19"/>
      <c r="F77" s="20" t="str">
        <f>IF($E77="","",IF(ISNA(VLOOKUP($E77,DD!$A$2:$C$150,2,0)),"NO SUCH DIVE",VLOOKUP($E77,DD!$A$2:$C$150,2,0)))</f>
        <v/>
      </c>
      <c r="G77" s="18" t="str">
        <f>IF($E77="","",IF(ISNA(VLOOKUP($E77,DD!$A$2:$C$150,3,0)),"",VLOOKUP($E77,DD!$A$2:$C$150,3,0)))</f>
        <v/>
      </c>
      <c r="H77" s="21"/>
      <c r="I77" s="21"/>
      <c r="J77" s="21"/>
      <c r="K77" s="21"/>
      <c r="L77" s="21"/>
      <c r="M77" s="19"/>
      <c r="N77" s="80">
        <f t="shared" si="41"/>
        <v>0</v>
      </c>
      <c r="O77" s="80">
        <f>IF(N77="","",N77)</f>
        <v>0</v>
      </c>
      <c r="Q77" s="35"/>
      <c r="R77" s="35"/>
      <c r="S77" s="35"/>
    </row>
    <row r="78" spans="1:19" ht="15.75" thickBot="1" x14ac:dyDescent="0.3">
      <c r="A78" s="94"/>
      <c r="B78" s="95"/>
      <c r="C78" s="96"/>
      <c r="D78" s="18">
        <v>2</v>
      </c>
      <c r="E78" s="19"/>
      <c r="F78" s="20" t="str">
        <f>IF($E78="","",IF(ISNA(VLOOKUP($E78,DD!$A$2:$C$150,2,0)),"NO SUCH DIVE",VLOOKUP($E78,DD!$A$2:$C$150,2,0)))</f>
        <v/>
      </c>
      <c r="G78" s="18" t="str">
        <f>IF($E78="","",IF(ISNA(VLOOKUP($E78,DD!$A$2:$C$150,3,0)),"",VLOOKUP($E78,DD!$A$2:$C$150,3,0)))</f>
        <v/>
      </c>
      <c r="H78" s="21"/>
      <c r="I78" s="21"/>
      <c r="J78" s="21"/>
      <c r="K78" s="21"/>
      <c r="L78" s="21"/>
      <c r="M78" s="19"/>
      <c r="N78" s="80">
        <f t="shared" si="41"/>
        <v>0</v>
      </c>
      <c r="O78" s="80">
        <f>IF(N78="",O77,N78+O77)</f>
        <v>0</v>
      </c>
      <c r="Q78" s="35"/>
      <c r="R78" s="35"/>
      <c r="S78" s="35"/>
    </row>
    <row r="79" spans="1:19" ht="15.75" thickBot="1" x14ac:dyDescent="0.3">
      <c r="A79" s="94"/>
      <c r="B79" s="95"/>
      <c r="C79" s="96"/>
      <c r="D79" s="18">
        <v>3</v>
      </c>
      <c r="E79" s="19"/>
      <c r="F79" s="20" t="str">
        <f>IF($E79="","",IF(ISNA(VLOOKUP($E79,DD!$A$2:$C$150,2,0)),"NO SUCH DIVE",VLOOKUP($E79,DD!$A$2:$C$150,2,0)))</f>
        <v/>
      </c>
      <c r="G79" s="18" t="str">
        <f>IF($E79="","",IF(ISNA(VLOOKUP($E79,DD!$A$2:$C$150,3,0)),"",VLOOKUP($E79,DD!$A$2:$C$150,3,0)))</f>
        <v/>
      </c>
      <c r="H79" s="21"/>
      <c r="I79" s="21"/>
      <c r="J79" s="21"/>
      <c r="K79" s="21"/>
      <c r="L79" s="21"/>
      <c r="M79" s="19"/>
      <c r="N79" s="80">
        <f t="shared" si="41"/>
        <v>0</v>
      </c>
      <c r="O79" s="81">
        <f>IF(N79="",O78,N79+O78)</f>
        <v>0</v>
      </c>
      <c r="Q79" s="35">
        <f t="shared" ref="Q79" si="50">IF(O79&lt;&gt;"",O79+A77/10000,0)</f>
        <v>2.5999999999999999E-3</v>
      </c>
      <c r="R79" s="35">
        <f t="shared" ref="R79:S79" si="51">B77</f>
        <v>0</v>
      </c>
      <c r="S79" s="35">
        <f t="shared" si="51"/>
        <v>0</v>
      </c>
    </row>
    <row r="80" spans="1:19" x14ac:dyDescent="0.25">
      <c r="A80" s="97">
        <v>27</v>
      </c>
      <c r="B80" s="98"/>
      <c r="C80" s="99"/>
      <c r="D80" s="10">
        <v>1</v>
      </c>
      <c r="E80" s="5"/>
      <c r="F80" t="str">
        <f>IF($E80="","",IF(ISNA(VLOOKUP($E80,DD!$A$2:$C$150,2,0)),"NO SUCH DIVE",VLOOKUP($E80,DD!$A$2:$C$150,2,0)))</f>
        <v/>
      </c>
      <c r="G80" s="10" t="str">
        <f>IF($E80="","",IF(ISNA(VLOOKUP($E80,DD!$A$2:$C$150,3,0)),"",VLOOKUP($E80,DD!$A$2:$C$150,3,0)))</f>
        <v/>
      </c>
      <c r="H80" s="8"/>
      <c r="I80" s="8"/>
      <c r="J80" s="8"/>
      <c r="K80" s="8"/>
      <c r="L80" s="8"/>
      <c r="M80" s="5"/>
      <c r="N80" s="78">
        <f t="shared" si="41"/>
        <v>0</v>
      </c>
      <c r="O80" s="78">
        <f>IF(N80="","",N80)</f>
        <v>0</v>
      </c>
      <c r="Q80" s="35"/>
      <c r="R80" s="35"/>
      <c r="S80" s="35"/>
    </row>
    <row r="81" spans="1:19" ht="15.75" thickBot="1" x14ac:dyDescent="0.3">
      <c r="A81" s="97"/>
      <c r="B81" s="98"/>
      <c r="C81" s="99"/>
      <c r="D81" s="10">
        <v>2</v>
      </c>
      <c r="E81" s="5"/>
      <c r="F81" t="str">
        <f>IF($E81="","",IF(ISNA(VLOOKUP($E81,DD!$A$2:$C$150,2,0)),"NO SUCH DIVE",VLOOKUP($E81,DD!$A$2:$C$150,2,0)))</f>
        <v/>
      </c>
      <c r="G81" s="10" t="str">
        <f>IF($E81="","",IF(ISNA(VLOOKUP($E81,DD!$A$2:$C$150,3,0)),"",VLOOKUP($E81,DD!$A$2:$C$150,3,0)))</f>
        <v/>
      </c>
      <c r="H81" s="8"/>
      <c r="I81" s="8"/>
      <c r="J81" s="8"/>
      <c r="K81" s="8"/>
      <c r="L81" s="8"/>
      <c r="M81" s="5"/>
      <c r="N81" s="78">
        <f t="shared" si="41"/>
        <v>0</v>
      </c>
      <c r="O81" s="78">
        <f>IF(N81="",O80,N81+O80)</f>
        <v>0</v>
      </c>
      <c r="Q81" s="35"/>
      <c r="R81" s="35"/>
      <c r="S81" s="35"/>
    </row>
    <row r="82" spans="1:19" ht="15.75" thickBot="1" x14ac:dyDescent="0.3">
      <c r="A82" s="97"/>
      <c r="B82" s="98"/>
      <c r="C82" s="99"/>
      <c r="D82" s="10">
        <v>3</v>
      </c>
      <c r="E82" s="5"/>
      <c r="F82" t="str">
        <f>IF($E82="","",IF(ISNA(VLOOKUP($E82,DD!$A$2:$C$150,2,0)),"NO SUCH DIVE",VLOOKUP($E82,DD!$A$2:$C$150,2,0)))</f>
        <v/>
      </c>
      <c r="G82" s="10" t="str">
        <f>IF($E82="","",IF(ISNA(VLOOKUP($E82,DD!$A$2:$C$150,3,0)),"",VLOOKUP($E82,DD!$A$2:$C$150,3,0)))</f>
        <v/>
      </c>
      <c r="H82" s="8"/>
      <c r="I82" s="8"/>
      <c r="J82" s="8"/>
      <c r="K82" s="8"/>
      <c r="L82" s="8"/>
      <c r="M82" s="5"/>
      <c r="N82" s="78">
        <f t="shared" si="41"/>
        <v>0</v>
      </c>
      <c r="O82" s="79">
        <f>IF(N82="",O81,N82+O81)</f>
        <v>0</v>
      </c>
      <c r="Q82" s="35">
        <f t="shared" ref="Q82" si="52">IF(O82&lt;&gt;"",O82+A80/10000,0)</f>
        <v>2.7000000000000001E-3</v>
      </c>
      <c r="R82" s="35">
        <f t="shared" ref="R82:S82" si="53">B80</f>
        <v>0</v>
      </c>
      <c r="S82" s="35">
        <f t="shared" si="53"/>
        <v>0</v>
      </c>
    </row>
    <row r="83" spans="1:19" x14ac:dyDescent="0.25">
      <c r="A83" s="94">
        <v>28</v>
      </c>
      <c r="B83" s="95"/>
      <c r="C83" s="96"/>
      <c r="D83" s="18">
        <v>1</v>
      </c>
      <c r="E83" s="19"/>
      <c r="F83" s="20" t="str">
        <f>IF($E83="","",IF(ISNA(VLOOKUP($E83,DD!$A$2:$C$150,2,0)),"NO SUCH DIVE",VLOOKUP($E83,DD!$A$2:$C$150,2,0)))</f>
        <v/>
      </c>
      <c r="G83" s="18" t="str">
        <f>IF($E83="","",IF(ISNA(VLOOKUP($E83,DD!$A$2:$C$150,3,0)),"",VLOOKUP($E83,DD!$A$2:$C$150,3,0)))</f>
        <v/>
      </c>
      <c r="H83" s="21"/>
      <c r="I83" s="21"/>
      <c r="J83" s="21"/>
      <c r="K83" s="21"/>
      <c r="L83" s="21"/>
      <c r="M83" s="19"/>
      <c r="N83" s="80">
        <f t="shared" si="41"/>
        <v>0</v>
      </c>
      <c r="O83" s="80">
        <f>IF(N83="","",N83)</f>
        <v>0</v>
      </c>
      <c r="Q83" s="35"/>
      <c r="R83" s="35"/>
      <c r="S83" s="35"/>
    </row>
    <row r="84" spans="1:19" ht="15.75" thickBot="1" x14ac:dyDescent="0.3">
      <c r="A84" s="94"/>
      <c r="B84" s="95"/>
      <c r="C84" s="96"/>
      <c r="D84" s="18">
        <v>2</v>
      </c>
      <c r="E84" s="19"/>
      <c r="F84" s="20" t="str">
        <f>IF($E84="","",IF(ISNA(VLOOKUP($E84,DD!$A$2:$C$150,2,0)),"NO SUCH DIVE",VLOOKUP($E84,DD!$A$2:$C$150,2,0)))</f>
        <v/>
      </c>
      <c r="G84" s="18" t="str">
        <f>IF($E84="","",IF(ISNA(VLOOKUP($E84,DD!$A$2:$C$150,3,0)),"",VLOOKUP($E84,DD!$A$2:$C$150,3,0)))</f>
        <v/>
      </c>
      <c r="H84" s="21"/>
      <c r="I84" s="21"/>
      <c r="J84" s="21"/>
      <c r="K84" s="21"/>
      <c r="L84" s="21"/>
      <c r="M84" s="19"/>
      <c r="N84" s="80">
        <f t="shared" si="41"/>
        <v>0</v>
      </c>
      <c r="O84" s="80">
        <f>IF(N84="",O83,N84+O83)</f>
        <v>0</v>
      </c>
      <c r="Q84" s="35"/>
      <c r="R84" s="35"/>
      <c r="S84" s="35"/>
    </row>
    <row r="85" spans="1:19" ht="15.75" thickBot="1" x14ac:dyDescent="0.3">
      <c r="A85" s="94"/>
      <c r="B85" s="95"/>
      <c r="C85" s="96"/>
      <c r="D85" s="18">
        <v>3</v>
      </c>
      <c r="E85" s="19"/>
      <c r="F85" s="20" t="str">
        <f>IF($E85="","",IF(ISNA(VLOOKUP($E85,DD!$A$2:$C$150,2,0)),"NO SUCH DIVE",VLOOKUP($E85,DD!$A$2:$C$150,2,0)))</f>
        <v/>
      </c>
      <c r="G85" s="18" t="str">
        <f>IF($E85="","",IF(ISNA(VLOOKUP($E85,DD!$A$2:$C$150,3,0)),"",VLOOKUP($E85,DD!$A$2:$C$150,3,0)))</f>
        <v/>
      </c>
      <c r="H85" s="21"/>
      <c r="I85" s="21"/>
      <c r="J85" s="21"/>
      <c r="K85" s="21"/>
      <c r="L85" s="21"/>
      <c r="M85" s="19"/>
      <c r="N85" s="80">
        <f t="shared" si="41"/>
        <v>0</v>
      </c>
      <c r="O85" s="81">
        <f>IF(N85="",O84,N85+O84)</f>
        <v>0</v>
      </c>
      <c r="Q85" s="35">
        <f t="shared" ref="Q85" si="54">IF(O85&lt;&gt;"",O85+A83/10000,0)</f>
        <v>2.8E-3</v>
      </c>
      <c r="R85" s="35">
        <f t="shared" ref="R85:S85" si="55">B83</f>
        <v>0</v>
      </c>
      <c r="S85" s="35">
        <f t="shared" si="55"/>
        <v>0</v>
      </c>
    </row>
    <row r="86" spans="1:19" x14ac:dyDescent="0.25">
      <c r="A86" s="97">
        <v>29</v>
      </c>
      <c r="B86" s="98"/>
      <c r="C86" s="99"/>
      <c r="D86" s="10">
        <v>1</v>
      </c>
      <c r="E86" s="5"/>
      <c r="F86" t="str">
        <f>IF($E86="","",IF(ISNA(VLOOKUP($E86,DD!$A$2:$C$150,2,0)),"NO SUCH DIVE",VLOOKUP($E86,DD!$A$2:$C$150,2,0)))</f>
        <v/>
      </c>
      <c r="G86" s="10" t="str">
        <f>IF($E86="","",IF(ISNA(VLOOKUP($E86,DD!$A$2:$C$150,3,0)),"",VLOOKUP($E86,DD!$A$2:$C$150,3,0)))</f>
        <v/>
      </c>
      <c r="H86" s="8"/>
      <c r="I86" s="8"/>
      <c r="J86" s="8"/>
      <c r="K86" s="8"/>
      <c r="L86" s="8"/>
      <c r="M86" s="5"/>
      <c r="N86" s="78">
        <f t="shared" si="41"/>
        <v>0</v>
      </c>
      <c r="O86" s="78">
        <f>IF(N86="","",N86)</f>
        <v>0</v>
      </c>
      <c r="Q86" s="35"/>
      <c r="R86" s="35"/>
      <c r="S86" s="35"/>
    </row>
    <row r="87" spans="1:19" ht="15.75" thickBot="1" x14ac:dyDescent="0.3">
      <c r="A87" s="97"/>
      <c r="B87" s="98"/>
      <c r="C87" s="99"/>
      <c r="D87" s="10">
        <v>2</v>
      </c>
      <c r="E87" s="5"/>
      <c r="F87" t="str">
        <f>IF($E87="","",IF(ISNA(VLOOKUP($E87,DD!$A$2:$C$150,2,0)),"NO SUCH DIVE",VLOOKUP($E87,DD!$A$2:$C$150,2,0)))</f>
        <v/>
      </c>
      <c r="G87" s="10" t="str">
        <f>IF($E87="","",IF(ISNA(VLOOKUP($E87,DD!$A$2:$C$150,3,0)),"",VLOOKUP($E87,DD!$A$2:$C$150,3,0)))</f>
        <v/>
      </c>
      <c r="H87" s="8"/>
      <c r="I87" s="8"/>
      <c r="J87" s="8"/>
      <c r="K87" s="8"/>
      <c r="L87" s="8"/>
      <c r="M87" s="5"/>
      <c r="N87" s="78">
        <f t="shared" si="41"/>
        <v>0</v>
      </c>
      <c r="O87" s="78">
        <f>IF(N87="",O86,N87+O86)</f>
        <v>0</v>
      </c>
      <c r="Q87" s="35"/>
      <c r="R87" s="35"/>
      <c r="S87" s="35"/>
    </row>
    <row r="88" spans="1:19" ht="15.75" thickBot="1" x14ac:dyDescent="0.3">
      <c r="A88" s="97"/>
      <c r="B88" s="98"/>
      <c r="C88" s="99"/>
      <c r="D88" s="10">
        <v>3</v>
      </c>
      <c r="E88" s="5"/>
      <c r="F88" t="str">
        <f>IF($E88="","",IF(ISNA(VLOOKUP($E88,DD!$A$2:$C$150,2,0)),"NO SUCH DIVE",VLOOKUP($E88,DD!$A$2:$C$150,2,0)))</f>
        <v/>
      </c>
      <c r="G88" s="10" t="str">
        <f>IF($E88="","",IF(ISNA(VLOOKUP($E88,DD!$A$2:$C$150,3,0)),"",VLOOKUP($E88,DD!$A$2:$C$150,3,0)))</f>
        <v/>
      </c>
      <c r="H88" s="8"/>
      <c r="I88" s="8"/>
      <c r="J88" s="8"/>
      <c r="K88" s="8"/>
      <c r="L88" s="8"/>
      <c r="M88" s="5"/>
      <c r="N88" s="78">
        <f t="shared" si="41"/>
        <v>0</v>
      </c>
      <c r="O88" s="79">
        <f>IF(N88="",O87,N88+O87)</f>
        <v>0</v>
      </c>
      <c r="Q88" s="35">
        <f t="shared" ref="Q88" si="56">IF(O88&lt;&gt;"",O88+A86/10000,0)</f>
        <v>2.8999999999999998E-3</v>
      </c>
      <c r="R88" s="35">
        <f t="shared" ref="R88:S88" si="57">B86</f>
        <v>0</v>
      </c>
      <c r="S88" s="35">
        <f t="shared" si="57"/>
        <v>0</v>
      </c>
    </row>
    <row r="89" spans="1:19" x14ac:dyDescent="0.25">
      <c r="A89" s="94">
        <v>30</v>
      </c>
      <c r="B89" s="95"/>
      <c r="C89" s="96"/>
      <c r="D89" s="18">
        <v>1</v>
      </c>
      <c r="E89" s="19"/>
      <c r="F89" s="20" t="str">
        <f>IF($E89="","",IF(ISNA(VLOOKUP($E89,DD!$A$2:$C$150,2,0)),"NO SUCH DIVE",VLOOKUP($E89,DD!$A$2:$C$150,2,0)))</f>
        <v/>
      </c>
      <c r="G89" s="18" t="str">
        <f>IF($E89="","",IF(ISNA(VLOOKUP($E89,DD!$A$2:$C$150,3,0)),"",VLOOKUP($E89,DD!$A$2:$C$150,3,0)))</f>
        <v/>
      </c>
      <c r="H89" s="21"/>
      <c r="I89" s="21"/>
      <c r="J89" s="21"/>
      <c r="K89" s="21"/>
      <c r="L89" s="21"/>
      <c r="M89" s="19"/>
      <c r="N89" s="80">
        <f t="shared" si="41"/>
        <v>0</v>
      </c>
      <c r="O89" s="80">
        <f>IF(N89="","",N89)</f>
        <v>0</v>
      </c>
      <c r="Q89" s="35"/>
      <c r="R89" s="35"/>
      <c r="S89" s="35"/>
    </row>
    <row r="90" spans="1:19" ht="15.75" thickBot="1" x14ac:dyDescent="0.3">
      <c r="A90" s="94"/>
      <c r="B90" s="95"/>
      <c r="C90" s="96"/>
      <c r="D90" s="18">
        <v>2</v>
      </c>
      <c r="E90" s="19"/>
      <c r="F90" s="20" t="str">
        <f>IF($E90="","",IF(ISNA(VLOOKUP($E90,DD!$A$2:$C$150,2,0)),"NO SUCH DIVE",VLOOKUP($E90,DD!$A$2:$C$150,2,0)))</f>
        <v/>
      </c>
      <c r="G90" s="18" t="str">
        <f>IF($E90="","",IF(ISNA(VLOOKUP($E90,DD!$A$2:$C$150,3,0)),"",VLOOKUP($E90,DD!$A$2:$C$150,3,0)))</f>
        <v/>
      </c>
      <c r="H90" s="21"/>
      <c r="I90" s="21"/>
      <c r="J90" s="21"/>
      <c r="K90" s="21"/>
      <c r="L90" s="21"/>
      <c r="M90" s="19"/>
      <c r="N90" s="80">
        <f t="shared" si="41"/>
        <v>0</v>
      </c>
      <c r="O90" s="80">
        <f>IF(N90="",O89,N90+O89)</f>
        <v>0</v>
      </c>
      <c r="Q90" s="35"/>
      <c r="R90" s="35"/>
      <c r="S90" s="35"/>
    </row>
    <row r="91" spans="1:19" ht="15.75" thickBot="1" x14ac:dyDescent="0.3">
      <c r="A91" s="94"/>
      <c r="B91" s="95"/>
      <c r="C91" s="96"/>
      <c r="D91" s="18">
        <v>3</v>
      </c>
      <c r="E91" s="19"/>
      <c r="F91" s="20" t="str">
        <f>IF($E91="","",IF(ISNA(VLOOKUP($E91,DD!$A$2:$C$150,2,0)),"NO SUCH DIVE",VLOOKUP($E91,DD!$A$2:$C$150,2,0)))</f>
        <v/>
      </c>
      <c r="G91" s="18" t="str">
        <f>IF($E91="","",IF(ISNA(VLOOKUP($E91,DD!$A$2:$C$150,3,0)),"",VLOOKUP($E91,DD!$A$2:$C$150,3,0)))</f>
        <v/>
      </c>
      <c r="H91" s="21"/>
      <c r="I91" s="21"/>
      <c r="J91" s="21"/>
      <c r="K91" s="21"/>
      <c r="L91" s="21"/>
      <c r="M91" s="19"/>
      <c r="N91" s="80">
        <f t="shared" si="41"/>
        <v>0</v>
      </c>
      <c r="O91" s="81">
        <f>IF(N91="",O90,N91+O90)</f>
        <v>0</v>
      </c>
      <c r="Q91" s="35">
        <f t="shared" ref="Q91" si="58">IF(O91&lt;&gt;"",O91+A89/10000,0)</f>
        <v>3.0000000000000001E-3</v>
      </c>
      <c r="R91" s="35">
        <f t="shared" ref="R91:S91" si="59">B89</f>
        <v>0</v>
      </c>
      <c r="S91" s="35">
        <f t="shared" si="59"/>
        <v>0</v>
      </c>
    </row>
    <row r="92" spans="1:19" x14ac:dyDescent="0.25">
      <c r="A92" s="97">
        <v>31</v>
      </c>
      <c r="B92" s="98"/>
      <c r="C92" s="99"/>
      <c r="D92" s="10">
        <v>1</v>
      </c>
      <c r="E92" s="5"/>
      <c r="F92" t="str">
        <f>IF($E92="","",IF(ISNA(VLOOKUP($E92,DD!$A$2:$C$150,2,0)),"NO SUCH DIVE",VLOOKUP($E92,DD!$A$2:$C$150,2,0)))</f>
        <v/>
      </c>
      <c r="G92" s="10" t="str">
        <f>IF($E92="","",IF(ISNA(VLOOKUP($E92,DD!$A$2:$C$150,3,0)),"",VLOOKUP($E92,DD!$A$2:$C$150,3,0)))</f>
        <v/>
      </c>
      <c r="H92" s="8"/>
      <c r="I92" s="8"/>
      <c r="J92" s="8"/>
      <c r="K92" s="8"/>
      <c r="L92" s="8"/>
      <c r="M92" s="5"/>
      <c r="N92" s="78">
        <f t="shared" si="41"/>
        <v>0</v>
      </c>
      <c r="O92" s="78">
        <f>IF(N92="","",N92)</f>
        <v>0</v>
      </c>
      <c r="Q92" s="35"/>
      <c r="R92" s="35"/>
      <c r="S92" s="35"/>
    </row>
    <row r="93" spans="1:19" ht="15.75" thickBot="1" x14ac:dyDescent="0.3">
      <c r="A93" s="97"/>
      <c r="B93" s="98"/>
      <c r="C93" s="99"/>
      <c r="D93" s="10">
        <v>2</v>
      </c>
      <c r="E93" s="5"/>
      <c r="F93" t="str">
        <f>IF($E93="","",IF(ISNA(VLOOKUP($E93,DD!$A$2:$C$150,2,0)),"NO SUCH DIVE",VLOOKUP($E93,DD!$A$2:$C$150,2,0)))</f>
        <v/>
      </c>
      <c r="G93" s="10" t="str">
        <f>IF($E93="","",IF(ISNA(VLOOKUP($E93,DD!$A$2:$C$150,3,0)),"",VLOOKUP($E93,DD!$A$2:$C$150,3,0)))</f>
        <v/>
      </c>
      <c r="H93" s="8"/>
      <c r="I93" s="8"/>
      <c r="J93" s="8"/>
      <c r="K93" s="8"/>
      <c r="L93" s="8"/>
      <c r="M93" s="5"/>
      <c r="N93" s="78">
        <f t="shared" si="41"/>
        <v>0</v>
      </c>
      <c r="O93" s="78">
        <f>IF(N93="",O92,N93+O92)</f>
        <v>0</v>
      </c>
      <c r="Q93" s="35"/>
      <c r="R93" s="35"/>
      <c r="S93" s="35"/>
    </row>
    <row r="94" spans="1:19" ht="15.75" thickBot="1" x14ac:dyDescent="0.3">
      <c r="A94" s="97"/>
      <c r="B94" s="98"/>
      <c r="C94" s="99"/>
      <c r="D94" s="10">
        <v>3</v>
      </c>
      <c r="E94" s="5"/>
      <c r="F94" t="str">
        <f>IF($E94="","",IF(ISNA(VLOOKUP($E94,DD!$A$2:$C$150,2,0)),"NO SUCH DIVE",VLOOKUP($E94,DD!$A$2:$C$150,2,0)))</f>
        <v/>
      </c>
      <c r="G94" s="10" t="str">
        <f>IF($E94="","",IF(ISNA(VLOOKUP($E94,DD!$A$2:$C$150,3,0)),"",VLOOKUP($E94,DD!$A$2:$C$150,3,0)))</f>
        <v/>
      </c>
      <c r="H94" s="8"/>
      <c r="I94" s="8"/>
      <c r="J94" s="8"/>
      <c r="K94" s="8"/>
      <c r="L94" s="8"/>
      <c r="M94" s="5"/>
      <c r="N94" s="78">
        <f t="shared" si="41"/>
        <v>0</v>
      </c>
      <c r="O94" s="79">
        <f>IF(N94="",O93,N94+O93)</f>
        <v>0</v>
      </c>
      <c r="Q94" s="35">
        <f t="shared" ref="Q94" si="60">IF(O94&lt;&gt;"",O94+A92/10000,0)</f>
        <v>3.0999999999999999E-3</v>
      </c>
      <c r="R94" s="35">
        <f t="shared" ref="R94:S94" si="61">B92</f>
        <v>0</v>
      </c>
      <c r="S94" s="35">
        <f t="shared" si="61"/>
        <v>0</v>
      </c>
    </row>
    <row r="95" spans="1:19" x14ac:dyDescent="0.25">
      <c r="A95" s="94">
        <v>32</v>
      </c>
      <c r="B95" s="95"/>
      <c r="C95" s="96"/>
      <c r="D95" s="18">
        <v>1</v>
      </c>
      <c r="E95" s="19"/>
      <c r="F95" s="20" t="str">
        <f>IF($E95="","",IF(ISNA(VLOOKUP($E95,DD!$A$2:$C$150,2,0)),"NO SUCH DIVE",VLOOKUP($E95,DD!$A$2:$C$150,2,0)))</f>
        <v/>
      </c>
      <c r="G95" s="18" t="str">
        <f>IF($E95="","",IF(ISNA(VLOOKUP($E95,DD!$A$2:$C$150,3,0)),"",VLOOKUP($E95,DD!$A$2:$C$150,3,0)))</f>
        <v/>
      </c>
      <c r="H95" s="21"/>
      <c r="I95" s="21"/>
      <c r="J95" s="21"/>
      <c r="K95" s="21"/>
      <c r="L95" s="21"/>
      <c r="M95" s="19"/>
      <c r="N95" s="80">
        <f t="shared" si="41"/>
        <v>0</v>
      </c>
      <c r="O95" s="80">
        <f>IF(N95="","",N95)</f>
        <v>0</v>
      </c>
      <c r="Q95" s="35"/>
      <c r="R95" s="35"/>
      <c r="S95" s="35"/>
    </row>
    <row r="96" spans="1:19" ht="15.75" thickBot="1" x14ac:dyDescent="0.3">
      <c r="A96" s="94"/>
      <c r="B96" s="95"/>
      <c r="C96" s="96"/>
      <c r="D96" s="18">
        <v>2</v>
      </c>
      <c r="E96" s="19"/>
      <c r="F96" s="20" t="str">
        <f>IF($E96="","",IF(ISNA(VLOOKUP($E96,DD!$A$2:$C$150,2,0)),"NO SUCH DIVE",VLOOKUP($E96,DD!$A$2:$C$150,2,0)))</f>
        <v/>
      </c>
      <c r="G96" s="18" t="str">
        <f>IF($E96="","",IF(ISNA(VLOOKUP($E96,DD!$A$2:$C$150,3,0)),"",VLOOKUP($E96,DD!$A$2:$C$150,3,0)))</f>
        <v/>
      </c>
      <c r="H96" s="21"/>
      <c r="I96" s="21"/>
      <c r="J96" s="21"/>
      <c r="K96" s="21"/>
      <c r="L96" s="21"/>
      <c r="M96" s="19"/>
      <c r="N96" s="80">
        <f t="shared" si="41"/>
        <v>0</v>
      </c>
      <c r="O96" s="80">
        <f>IF(N96="",O95,N96+O95)</f>
        <v>0</v>
      </c>
      <c r="Q96" s="35"/>
      <c r="R96" s="35"/>
      <c r="S96" s="35"/>
    </row>
    <row r="97" spans="1:19" ht="15.75" thickBot="1" x14ac:dyDescent="0.3">
      <c r="A97" s="94"/>
      <c r="B97" s="95"/>
      <c r="C97" s="96"/>
      <c r="D97" s="18">
        <v>3</v>
      </c>
      <c r="E97" s="19"/>
      <c r="F97" s="20" t="str">
        <f>IF($E97="","",IF(ISNA(VLOOKUP($E97,DD!$A$2:$C$150,2,0)),"NO SUCH DIVE",VLOOKUP($E97,DD!$A$2:$C$150,2,0)))</f>
        <v/>
      </c>
      <c r="G97" s="18" t="str">
        <f>IF($E97="","",IF(ISNA(VLOOKUP($E97,DD!$A$2:$C$150,3,0)),"",VLOOKUP($E97,DD!$A$2:$C$150,3,0)))</f>
        <v/>
      </c>
      <c r="H97" s="21"/>
      <c r="I97" s="21"/>
      <c r="J97" s="21"/>
      <c r="K97" s="21"/>
      <c r="L97" s="21"/>
      <c r="M97" s="19"/>
      <c r="N97" s="80">
        <f t="shared" si="41"/>
        <v>0</v>
      </c>
      <c r="O97" s="81">
        <f>IF(N97="",O96,N97+O96)</f>
        <v>0</v>
      </c>
      <c r="Q97" s="35">
        <f t="shared" ref="Q97" si="62">IF(O97&lt;&gt;"",O97+A95/10000,0)</f>
        <v>3.2000000000000002E-3</v>
      </c>
      <c r="R97" s="35">
        <f t="shared" ref="R97:S97" si="63">B95</f>
        <v>0</v>
      </c>
      <c r="S97" s="35">
        <f t="shared" si="63"/>
        <v>0</v>
      </c>
    </row>
    <row r="98" spans="1:19" x14ac:dyDescent="0.25">
      <c r="A98" s="97">
        <v>33</v>
      </c>
      <c r="B98" s="98"/>
      <c r="C98" s="99"/>
      <c r="D98" s="10">
        <v>1</v>
      </c>
      <c r="E98" s="5"/>
      <c r="F98" t="str">
        <f>IF($E98="","",IF(ISNA(VLOOKUP($E98,DD!$A$2:$C$150,2,0)),"NO SUCH DIVE",VLOOKUP($E98,DD!$A$2:$C$150,2,0)))</f>
        <v/>
      </c>
      <c r="G98" s="10" t="str">
        <f>IF($E98="","",IF(ISNA(VLOOKUP($E98,DD!$A$2:$C$150,3,0)),"",VLOOKUP($E98,DD!$A$2:$C$150,3,0)))</f>
        <v/>
      </c>
      <c r="H98" s="8"/>
      <c r="I98" s="8"/>
      <c r="J98" s="8"/>
      <c r="K98" s="8"/>
      <c r="L98" s="8"/>
      <c r="M98" s="5"/>
      <c r="N98" s="78">
        <f t="shared" si="41"/>
        <v>0</v>
      </c>
      <c r="O98" s="78">
        <f>IF(N98="","",N98)</f>
        <v>0</v>
      </c>
      <c r="Q98" s="35"/>
      <c r="R98" s="35"/>
      <c r="S98" s="35"/>
    </row>
    <row r="99" spans="1:19" ht="15.75" thickBot="1" x14ac:dyDescent="0.3">
      <c r="A99" s="97"/>
      <c r="B99" s="98"/>
      <c r="C99" s="99"/>
      <c r="D99" s="10">
        <v>2</v>
      </c>
      <c r="E99" s="5"/>
      <c r="F99" t="str">
        <f>IF($E99="","",IF(ISNA(VLOOKUP($E99,DD!$A$2:$C$150,2,0)),"NO SUCH DIVE",VLOOKUP($E99,DD!$A$2:$C$150,2,0)))</f>
        <v/>
      </c>
      <c r="G99" s="10" t="str">
        <f>IF($E99="","",IF(ISNA(VLOOKUP($E99,DD!$A$2:$C$150,3,0)),"",VLOOKUP($E99,DD!$A$2:$C$150,3,0)))</f>
        <v/>
      </c>
      <c r="H99" s="8"/>
      <c r="I99" s="8"/>
      <c r="J99" s="8"/>
      <c r="K99" s="8"/>
      <c r="L99" s="8"/>
      <c r="M99" s="5"/>
      <c r="N99" s="78">
        <f t="shared" si="41"/>
        <v>0</v>
      </c>
      <c r="O99" s="78">
        <f>IF(N99="",O98,N99+O98)</f>
        <v>0</v>
      </c>
      <c r="Q99" s="35"/>
      <c r="R99" s="35"/>
      <c r="S99" s="35"/>
    </row>
    <row r="100" spans="1:19" ht="15.75" thickBot="1" x14ac:dyDescent="0.3">
      <c r="A100" s="97"/>
      <c r="B100" s="98"/>
      <c r="C100" s="99"/>
      <c r="D100" s="10">
        <v>3</v>
      </c>
      <c r="E100" s="5"/>
      <c r="F100" t="str">
        <f>IF($E100="","",IF(ISNA(VLOOKUP($E100,DD!$A$2:$C$150,2,0)),"NO SUCH DIVE",VLOOKUP($E100,DD!$A$2:$C$150,2,0)))</f>
        <v/>
      </c>
      <c r="G100" s="10" t="str">
        <f>IF($E100="","",IF(ISNA(VLOOKUP($E100,DD!$A$2:$C$150,3,0)),"",VLOOKUP($E100,DD!$A$2:$C$150,3,0)))</f>
        <v/>
      </c>
      <c r="H100" s="8"/>
      <c r="I100" s="8"/>
      <c r="J100" s="8"/>
      <c r="K100" s="8"/>
      <c r="L100" s="8"/>
      <c r="M100" s="5"/>
      <c r="N100" s="78">
        <f t="shared" si="41"/>
        <v>0</v>
      </c>
      <c r="O100" s="79">
        <f>IF(N100="",O99,N100+O99)</f>
        <v>0</v>
      </c>
      <c r="Q100" s="35">
        <f t="shared" ref="Q100" si="64">IF(O100&lt;&gt;"",O100+A98/10000,0)</f>
        <v>3.3E-3</v>
      </c>
      <c r="R100" s="35">
        <f t="shared" ref="R100:S100" si="65">B98</f>
        <v>0</v>
      </c>
      <c r="S100" s="35">
        <f t="shared" si="65"/>
        <v>0</v>
      </c>
    </row>
    <row r="101" spans="1:19" x14ac:dyDescent="0.25">
      <c r="A101" s="94">
        <v>34</v>
      </c>
      <c r="B101" s="95"/>
      <c r="C101" s="96"/>
      <c r="D101" s="18">
        <v>1</v>
      </c>
      <c r="E101" s="19"/>
      <c r="F101" s="20" t="str">
        <f>IF($E101="","",IF(ISNA(VLOOKUP($E101,DD!$A$2:$C$150,2,0)),"NO SUCH DIVE",VLOOKUP($E101,DD!$A$2:$C$150,2,0)))</f>
        <v/>
      </c>
      <c r="G101" s="18" t="str">
        <f>IF($E101="","",IF(ISNA(VLOOKUP($E101,DD!$A$2:$C$150,3,0)),"",VLOOKUP($E101,DD!$A$2:$C$150,3,0)))</f>
        <v/>
      </c>
      <c r="H101" s="21"/>
      <c r="I101" s="21"/>
      <c r="J101" s="21"/>
      <c r="K101" s="21"/>
      <c r="L101" s="21"/>
      <c r="M101" s="19"/>
      <c r="N101" s="80">
        <f t="shared" si="41"/>
        <v>0</v>
      </c>
      <c r="O101" s="80">
        <f>IF(N101="","",N101)</f>
        <v>0</v>
      </c>
      <c r="Q101" s="35"/>
      <c r="R101" s="35"/>
      <c r="S101" s="35"/>
    </row>
    <row r="102" spans="1:19" ht="15.75" thickBot="1" x14ac:dyDescent="0.3">
      <c r="A102" s="94"/>
      <c r="B102" s="95"/>
      <c r="C102" s="96"/>
      <c r="D102" s="18">
        <v>2</v>
      </c>
      <c r="E102" s="19"/>
      <c r="F102" s="20" t="str">
        <f>IF($E102="","",IF(ISNA(VLOOKUP($E102,DD!$A$2:$C$150,2,0)),"NO SUCH DIVE",VLOOKUP($E102,DD!$A$2:$C$150,2,0)))</f>
        <v/>
      </c>
      <c r="G102" s="18" t="str">
        <f>IF($E102="","",IF(ISNA(VLOOKUP($E102,DD!$A$2:$C$150,3,0)),"",VLOOKUP($E102,DD!$A$2:$C$150,3,0)))</f>
        <v/>
      </c>
      <c r="H102" s="21"/>
      <c r="I102" s="21"/>
      <c r="J102" s="21"/>
      <c r="K102" s="21"/>
      <c r="L102" s="21"/>
      <c r="M102" s="19"/>
      <c r="N102" s="80">
        <f t="shared" si="41"/>
        <v>0</v>
      </c>
      <c r="O102" s="80">
        <f>IF(N102="",O101,N102+O101)</f>
        <v>0</v>
      </c>
      <c r="Q102" s="35"/>
      <c r="R102" s="35"/>
      <c r="S102" s="35"/>
    </row>
    <row r="103" spans="1:19" ht="15.75" thickBot="1" x14ac:dyDescent="0.3">
      <c r="A103" s="94"/>
      <c r="B103" s="95"/>
      <c r="C103" s="96"/>
      <c r="D103" s="18">
        <v>3</v>
      </c>
      <c r="E103" s="19"/>
      <c r="F103" s="20" t="str">
        <f>IF($E103="","",IF(ISNA(VLOOKUP($E103,DD!$A$2:$C$150,2,0)),"NO SUCH DIVE",VLOOKUP($E103,DD!$A$2:$C$150,2,0)))</f>
        <v/>
      </c>
      <c r="G103" s="18" t="str">
        <f>IF($E103="","",IF(ISNA(VLOOKUP($E103,DD!$A$2:$C$150,3,0)),"",VLOOKUP($E103,DD!$A$2:$C$150,3,0)))</f>
        <v/>
      </c>
      <c r="H103" s="21"/>
      <c r="I103" s="21"/>
      <c r="J103" s="21"/>
      <c r="K103" s="21"/>
      <c r="L103" s="21"/>
      <c r="M103" s="19"/>
      <c r="N103" s="80">
        <f t="shared" si="41"/>
        <v>0</v>
      </c>
      <c r="O103" s="81">
        <f>IF(N103="",O102,N103+O102)</f>
        <v>0</v>
      </c>
      <c r="Q103" s="35">
        <f t="shared" ref="Q103" si="66">IF(O103&lt;&gt;"",O103+A101/10000,0)</f>
        <v>3.3999999999999998E-3</v>
      </c>
      <c r="R103" s="35">
        <f t="shared" ref="R103:S103" si="67">B101</f>
        <v>0</v>
      </c>
      <c r="S103" s="35">
        <f t="shared" si="67"/>
        <v>0</v>
      </c>
    </row>
    <row r="104" spans="1:19" x14ac:dyDescent="0.25">
      <c r="A104" s="97">
        <v>35</v>
      </c>
      <c r="B104" s="98"/>
      <c r="C104" s="99"/>
      <c r="D104" s="10">
        <v>1</v>
      </c>
      <c r="E104" s="5"/>
      <c r="F104" t="str">
        <f>IF($E104="","",IF(ISNA(VLOOKUP($E104,DD!$A$2:$C$150,2,0)),"NO SUCH DIVE",VLOOKUP($E104,DD!$A$2:$C$150,2,0)))</f>
        <v/>
      </c>
      <c r="G104" s="10" t="str">
        <f>IF($E104="","",IF(ISNA(VLOOKUP($E104,DD!$A$2:$C$150,3,0)),"",VLOOKUP($E104,DD!$A$2:$C$150,3,0)))</f>
        <v/>
      </c>
      <c r="H104" s="8"/>
      <c r="I104" s="8"/>
      <c r="J104" s="8"/>
      <c r="K104" s="8"/>
      <c r="L104" s="8"/>
      <c r="M104" s="5"/>
      <c r="N104" s="78">
        <f t="shared" si="41"/>
        <v>0</v>
      </c>
      <c r="O104" s="78">
        <f>IF(N104="","",N104)</f>
        <v>0</v>
      </c>
      <c r="Q104" s="35"/>
      <c r="R104" s="35"/>
      <c r="S104" s="35"/>
    </row>
    <row r="105" spans="1:19" ht="15.75" thickBot="1" x14ac:dyDescent="0.3">
      <c r="A105" s="97"/>
      <c r="B105" s="98"/>
      <c r="C105" s="99"/>
      <c r="D105" s="10">
        <v>2</v>
      </c>
      <c r="E105" s="5"/>
      <c r="F105" t="str">
        <f>IF($E105="","",IF(ISNA(VLOOKUP($E105,DD!$A$2:$C$150,2,0)),"NO SUCH DIVE",VLOOKUP($E105,DD!$A$2:$C$150,2,0)))</f>
        <v/>
      </c>
      <c r="G105" s="10" t="str">
        <f>IF($E105="","",IF(ISNA(VLOOKUP($E105,DD!$A$2:$C$150,3,0)),"",VLOOKUP($E105,DD!$A$2:$C$150,3,0)))</f>
        <v/>
      </c>
      <c r="H105" s="8"/>
      <c r="I105" s="8"/>
      <c r="J105" s="8"/>
      <c r="K105" s="8"/>
      <c r="L105" s="8"/>
      <c r="M105" s="5"/>
      <c r="N105" s="78">
        <f t="shared" si="41"/>
        <v>0</v>
      </c>
      <c r="O105" s="78">
        <f>IF(N105="",O104,N105+O104)</f>
        <v>0</v>
      </c>
      <c r="Q105" s="35"/>
      <c r="R105" s="35"/>
      <c r="S105" s="35"/>
    </row>
    <row r="106" spans="1:19" ht="15.75" thickBot="1" x14ac:dyDescent="0.3">
      <c r="A106" s="97"/>
      <c r="B106" s="98"/>
      <c r="C106" s="99"/>
      <c r="D106" s="10">
        <v>3</v>
      </c>
      <c r="E106" s="5"/>
      <c r="F106" t="str">
        <f>IF($E106="","",IF(ISNA(VLOOKUP($E106,DD!$A$2:$C$150,2,0)),"NO SUCH DIVE",VLOOKUP($E106,DD!$A$2:$C$150,2,0)))</f>
        <v/>
      </c>
      <c r="G106" s="10" t="str">
        <f>IF($E106="","",IF(ISNA(VLOOKUP($E106,DD!$A$2:$C$150,3,0)),"",VLOOKUP($E106,DD!$A$2:$C$150,3,0)))</f>
        <v/>
      </c>
      <c r="H106" s="8"/>
      <c r="I106" s="8"/>
      <c r="J106" s="8"/>
      <c r="K106" s="8"/>
      <c r="L106" s="8"/>
      <c r="M106" s="5"/>
      <c r="N106" s="78">
        <f t="shared" si="41"/>
        <v>0</v>
      </c>
      <c r="O106" s="79">
        <f>IF(N106="",O105,N106+O105)</f>
        <v>0</v>
      </c>
      <c r="Q106" s="35">
        <f t="shared" ref="Q106" si="68">IF(O106&lt;&gt;"",O106+A104/10000,0)</f>
        <v>3.5000000000000001E-3</v>
      </c>
      <c r="R106" s="35">
        <f t="shared" ref="R106:S106" si="69">B104</f>
        <v>0</v>
      </c>
      <c r="S106" s="35">
        <f t="shared" si="69"/>
        <v>0</v>
      </c>
    </row>
    <row r="107" spans="1:19" x14ac:dyDescent="0.25">
      <c r="A107" s="94">
        <v>36</v>
      </c>
      <c r="B107" s="95"/>
      <c r="C107" s="96"/>
      <c r="D107" s="18">
        <v>1</v>
      </c>
      <c r="E107" s="19"/>
      <c r="F107" s="20" t="str">
        <f>IF($E107="","",IF(ISNA(VLOOKUP($E107,DD!$A$2:$C$150,2,0)),"NO SUCH DIVE",VLOOKUP($E107,DD!$A$2:$C$150,2,0)))</f>
        <v/>
      </c>
      <c r="G107" s="18" t="str">
        <f>IF($E107="","",IF(ISNA(VLOOKUP($E107,DD!$A$2:$C$150,3,0)),"",VLOOKUP($E107,DD!$A$2:$C$150,3,0)))</f>
        <v/>
      </c>
      <c r="H107" s="21"/>
      <c r="I107" s="21"/>
      <c r="J107" s="21"/>
      <c r="K107" s="21"/>
      <c r="L107" s="21"/>
      <c r="M107" s="19"/>
      <c r="N107" s="80">
        <f t="shared" si="41"/>
        <v>0</v>
      </c>
      <c r="O107" s="80">
        <f>IF(N107="","",N107)</f>
        <v>0</v>
      </c>
      <c r="Q107" s="35"/>
      <c r="R107" s="35"/>
      <c r="S107" s="35"/>
    </row>
    <row r="108" spans="1:19" ht="15.75" thickBot="1" x14ac:dyDescent="0.3">
      <c r="A108" s="94"/>
      <c r="B108" s="95"/>
      <c r="C108" s="96"/>
      <c r="D108" s="18">
        <v>2</v>
      </c>
      <c r="E108" s="19"/>
      <c r="F108" s="20" t="str">
        <f>IF($E108="","",IF(ISNA(VLOOKUP($E108,DD!$A$2:$C$150,2,0)),"NO SUCH DIVE",VLOOKUP($E108,DD!$A$2:$C$150,2,0)))</f>
        <v/>
      </c>
      <c r="G108" s="18" t="str">
        <f>IF($E108="","",IF(ISNA(VLOOKUP($E108,DD!$A$2:$C$150,3,0)),"",VLOOKUP($E108,DD!$A$2:$C$150,3,0)))</f>
        <v/>
      </c>
      <c r="H108" s="21"/>
      <c r="I108" s="21"/>
      <c r="J108" s="21"/>
      <c r="K108" s="21"/>
      <c r="L108" s="21"/>
      <c r="M108" s="19"/>
      <c r="N108" s="80">
        <f t="shared" si="41"/>
        <v>0</v>
      </c>
      <c r="O108" s="80">
        <f>IF(N108="",O107,N108+O107)</f>
        <v>0</v>
      </c>
      <c r="Q108" s="35"/>
      <c r="R108" s="35"/>
      <c r="S108" s="35"/>
    </row>
    <row r="109" spans="1:19" ht="15.75" thickBot="1" x14ac:dyDescent="0.3">
      <c r="A109" s="94"/>
      <c r="B109" s="95"/>
      <c r="C109" s="96"/>
      <c r="D109" s="18">
        <v>3</v>
      </c>
      <c r="E109" s="19"/>
      <c r="F109" s="20" t="str">
        <f>IF($E109="","",IF(ISNA(VLOOKUP($E109,DD!$A$2:$C$150,2,0)),"NO SUCH DIVE",VLOOKUP($E109,DD!$A$2:$C$150,2,0)))</f>
        <v/>
      </c>
      <c r="G109" s="18" t="str">
        <f>IF($E109="","",IF(ISNA(VLOOKUP($E109,DD!$A$2:$C$150,3,0)),"",VLOOKUP($E109,DD!$A$2:$C$150,3,0)))</f>
        <v/>
      </c>
      <c r="H109" s="21"/>
      <c r="I109" s="21"/>
      <c r="J109" s="21"/>
      <c r="K109" s="21"/>
      <c r="L109" s="21"/>
      <c r="M109" s="19"/>
      <c r="N109" s="80">
        <f t="shared" si="41"/>
        <v>0</v>
      </c>
      <c r="O109" s="81">
        <f>IF(N109="",O108,N109+O108)</f>
        <v>0</v>
      </c>
      <c r="Q109" s="35">
        <f t="shared" ref="Q109" si="70">IF(O109&lt;&gt;"",O109+A107/10000,0)</f>
        <v>3.5999999999999999E-3</v>
      </c>
      <c r="R109" s="35">
        <f t="shared" ref="R109:S109" si="71">B107</f>
        <v>0</v>
      </c>
      <c r="S109" s="35">
        <f t="shared" si="71"/>
        <v>0</v>
      </c>
    </row>
    <row r="110" spans="1:19" x14ac:dyDescent="0.25">
      <c r="A110" s="97">
        <v>37</v>
      </c>
      <c r="B110" s="98"/>
      <c r="C110" s="99"/>
      <c r="D110" s="10">
        <v>1</v>
      </c>
      <c r="E110" s="5"/>
      <c r="F110" t="str">
        <f>IF($E110="","",IF(ISNA(VLOOKUP($E110,DD!$A$2:$C$150,2,0)),"NO SUCH DIVE",VLOOKUP($E110,DD!$A$2:$C$150,2,0)))</f>
        <v/>
      </c>
      <c r="G110" s="10" t="str">
        <f>IF($E110="","",IF(ISNA(VLOOKUP($E110,DD!$A$2:$C$150,3,0)),"",VLOOKUP($E110,DD!$A$2:$C$150,3,0)))</f>
        <v/>
      </c>
      <c r="H110" s="8"/>
      <c r="I110" s="8"/>
      <c r="J110" s="8"/>
      <c r="K110" s="8"/>
      <c r="L110" s="8"/>
      <c r="M110" s="5"/>
      <c r="N110" s="78">
        <f t="shared" si="41"/>
        <v>0</v>
      </c>
      <c r="O110" s="78">
        <f>IF(N110="","",N110)</f>
        <v>0</v>
      </c>
      <c r="Q110" s="35"/>
      <c r="R110" s="35"/>
      <c r="S110" s="35"/>
    </row>
    <row r="111" spans="1:19" ht="15.75" thickBot="1" x14ac:dyDescent="0.3">
      <c r="A111" s="97"/>
      <c r="B111" s="98"/>
      <c r="C111" s="99"/>
      <c r="D111" s="10">
        <v>2</v>
      </c>
      <c r="E111" s="5"/>
      <c r="F111" t="str">
        <f>IF($E111="","",IF(ISNA(VLOOKUP($E111,DD!$A$2:$C$150,2,0)),"NO SUCH DIVE",VLOOKUP($E111,DD!$A$2:$C$150,2,0)))</f>
        <v/>
      </c>
      <c r="G111" s="10" t="str">
        <f>IF($E111="","",IF(ISNA(VLOOKUP($E111,DD!$A$2:$C$150,3,0)),"",VLOOKUP($E111,DD!$A$2:$C$150,3,0)))</f>
        <v/>
      </c>
      <c r="H111" s="8"/>
      <c r="I111" s="8"/>
      <c r="J111" s="8"/>
      <c r="K111" s="8"/>
      <c r="L111" s="8"/>
      <c r="M111" s="5"/>
      <c r="N111" s="78">
        <f t="shared" si="41"/>
        <v>0</v>
      </c>
      <c r="O111" s="78">
        <f>IF(N111="",O110,N111+O110)</f>
        <v>0</v>
      </c>
      <c r="Q111" s="35"/>
      <c r="R111" s="35"/>
      <c r="S111" s="35"/>
    </row>
    <row r="112" spans="1:19" ht="15.75" thickBot="1" x14ac:dyDescent="0.3">
      <c r="A112" s="97"/>
      <c r="B112" s="98"/>
      <c r="C112" s="99"/>
      <c r="D112" s="10">
        <v>3</v>
      </c>
      <c r="E112" s="5"/>
      <c r="F112" t="str">
        <f>IF($E112="","",IF(ISNA(VLOOKUP($E112,DD!$A$2:$C$150,2,0)),"NO SUCH DIVE",VLOOKUP($E112,DD!$A$2:$C$150,2,0)))</f>
        <v/>
      </c>
      <c r="G112" s="10" t="str">
        <f>IF($E112="","",IF(ISNA(VLOOKUP($E112,DD!$A$2:$C$150,3,0)),"",VLOOKUP($E112,DD!$A$2:$C$150,3,0)))</f>
        <v/>
      </c>
      <c r="H112" s="8"/>
      <c r="I112" s="8"/>
      <c r="J112" s="8"/>
      <c r="K112" s="8"/>
      <c r="L112" s="8"/>
      <c r="M112" s="5"/>
      <c r="N112" s="78">
        <f t="shared" si="41"/>
        <v>0</v>
      </c>
      <c r="O112" s="79">
        <f>IF(N112="",O111,N112+O111)</f>
        <v>0</v>
      </c>
      <c r="Q112" s="35">
        <f t="shared" ref="Q112" si="72">IF(O112&lt;&gt;"",O112+A110/10000,0)</f>
        <v>3.7000000000000002E-3</v>
      </c>
      <c r="R112" s="35">
        <f t="shared" ref="R112:S112" si="73">B110</f>
        <v>0</v>
      </c>
      <c r="S112" s="35">
        <f t="shared" si="73"/>
        <v>0</v>
      </c>
    </row>
    <row r="113" spans="1:30" x14ac:dyDescent="0.25">
      <c r="A113" s="94">
        <v>38</v>
      </c>
      <c r="B113" s="95"/>
      <c r="C113" s="96"/>
      <c r="D113" s="18">
        <v>1</v>
      </c>
      <c r="E113" s="19"/>
      <c r="F113" s="20" t="str">
        <f>IF($E113="","",IF(ISNA(VLOOKUP($E113,DD!$A$2:$C$150,2,0)),"NO SUCH DIVE",VLOOKUP($E113,DD!$A$2:$C$150,2,0)))</f>
        <v/>
      </c>
      <c r="G113" s="18" t="str">
        <f>IF($E113="","",IF(ISNA(VLOOKUP($E113,DD!$A$2:$C$150,3,0)),"",VLOOKUP($E113,DD!$A$2:$C$150,3,0)))</f>
        <v/>
      </c>
      <c r="H113" s="21"/>
      <c r="I113" s="21"/>
      <c r="J113" s="21"/>
      <c r="K113" s="21"/>
      <c r="L113" s="21"/>
      <c r="M113" s="19"/>
      <c r="N113" s="80">
        <f t="shared" si="41"/>
        <v>0</v>
      </c>
      <c r="O113" s="80">
        <f>IF(N113="","",N113)</f>
        <v>0</v>
      </c>
      <c r="Q113" s="35"/>
      <c r="R113" s="35"/>
      <c r="S113" s="35"/>
    </row>
    <row r="114" spans="1:30" ht="15.75" thickBot="1" x14ac:dyDescent="0.3">
      <c r="A114" s="94"/>
      <c r="B114" s="95"/>
      <c r="C114" s="96"/>
      <c r="D114" s="18">
        <v>2</v>
      </c>
      <c r="E114" s="19"/>
      <c r="F114" s="20" t="str">
        <f>IF($E114="","",IF(ISNA(VLOOKUP($E114,DD!$A$2:$C$150,2,0)),"NO SUCH DIVE",VLOOKUP($E114,DD!$A$2:$C$150,2,0)))</f>
        <v/>
      </c>
      <c r="G114" s="18" t="str">
        <f>IF($E114="","",IF(ISNA(VLOOKUP($E114,DD!$A$2:$C$150,3,0)),"",VLOOKUP($E114,DD!$A$2:$C$150,3,0)))</f>
        <v/>
      </c>
      <c r="H114" s="21"/>
      <c r="I114" s="21"/>
      <c r="J114" s="21"/>
      <c r="K114" s="21"/>
      <c r="L114" s="21"/>
      <c r="M114" s="19"/>
      <c r="N114" s="80">
        <f t="shared" si="41"/>
        <v>0</v>
      </c>
      <c r="O114" s="80">
        <f>IF(N114="",O113,N114+O113)</f>
        <v>0</v>
      </c>
      <c r="Q114" s="35"/>
      <c r="R114" s="35"/>
      <c r="S114" s="35"/>
    </row>
    <row r="115" spans="1:30" ht="15.75" thickBot="1" x14ac:dyDescent="0.3">
      <c r="A115" s="94"/>
      <c r="B115" s="95"/>
      <c r="C115" s="96"/>
      <c r="D115" s="18">
        <v>3</v>
      </c>
      <c r="E115" s="19"/>
      <c r="F115" s="20" t="str">
        <f>IF($E115="","",IF(ISNA(VLOOKUP($E115,DD!$A$2:$C$150,2,0)),"NO SUCH DIVE",VLOOKUP($E115,DD!$A$2:$C$150,2,0)))</f>
        <v/>
      </c>
      <c r="G115" s="18" t="str">
        <f>IF($E115="","",IF(ISNA(VLOOKUP($E115,DD!$A$2:$C$150,3,0)),"",VLOOKUP($E115,DD!$A$2:$C$150,3,0)))</f>
        <v/>
      </c>
      <c r="H115" s="21"/>
      <c r="I115" s="21"/>
      <c r="J115" s="21"/>
      <c r="K115" s="21"/>
      <c r="L115" s="21"/>
      <c r="M115" s="19"/>
      <c r="N115" s="80">
        <f t="shared" si="41"/>
        <v>0</v>
      </c>
      <c r="O115" s="81">
        <f>IF(N115="",O114,N115+O114)</f>
        <v>0</v>
      </c>
      <c r="Q115" s="35">
        <f t="shared" ref="Q115" si="74">IF(O115&lt;&gt;"",O115+A113/10000,0)</f>
        <v>3.8E-3</v>
      </c>
      <c r="R115" s="35">
        <f t="shared" ref="R115:S115" si="75">B113</f>
        <v>0</v>
      </c>
      <c r="S115" s="35">
        <f t="shared" si="75"/>
        <v>0</v>
      </c>
    </row>
    <row r="116" spans="1:30" x14ac:dyDescent="0.25">
      <c r="A116" s="97">
        <v>39</v>
      </c>
      <c r="B116" s="98"/>
      <c r="C116" s="99"/>
      <c r="D116" s="10">
        <v>1</v>
      </c>
      <c r="E116" s="5"/>
      <c r="F116" t="str">
        <f>IF($E116="","",IF(ISNA(VLOOKUP($E116,DD!$A$2:$C$150,2,0)),"NO SUCH DIVE",VLOOKUP($E116,DD!$A$2:$C$150,2,0)))</f>
        <v/>
      </c>
      <c r="G116" s="10" t="str">
        <f>IF($E116="","",IF(ISNA(VLOOKUP($E116,DD!$A$2:$C$150,3,0)),"",VLOOKUP($E116,DD!$A$2:$C$150,3,0)))</f>
        <v/>
      </c>
      <c r="H116" s="8"/>
      <c r="I116" s="8"/>
      <c r="J116" s="8"/>
      <c r="K116" s="8"/>
      <c r="L116" s="8"/>
      <c r="M116" s="5"/>
      <c r="N116" s="78">
        <f t="shared" si="41"/>
        <v>0</v>
      </c>
      <c r="O116" s="78">
        <f>IF(N116="","",N116)</f>
        <v>0</v>
      </c>
      <c r="Q116" s="35"/>
      <c r="R116" s="35"/>
      <c r="S116" s="35"/>
    </row>
    <row r="117" spans="1:30" ht="15.75" thickBot="1" x14ac:dyDescent="0.3">
      <c r="A117" s="97"/>
      <c r="B117" s="98"/>
      <c r="C117" s="99"/>
      <c r="D117" s="10">
        <v>2</v>
      </c>
      <c r="E117" s="5"/>
      <c r="F117" t="str">
        <f>IF($E117="","",IF(ISNA(VLOOKUP($E117,DD!$A$2:$C$150,2,0)),"NO SUCH DIVE",VLOOKUP($E117,DD!$A$2:$C$150,2,0)))</f>
        <v/>
      </c>
      <c r="G117" s="10" t="str">
        <f>IF($E117="","",IF(ISNA(VLOOKUP($E117,DD!$A$2:$C$150,3,0)),"",VLOOKUP($E117,DD!$A$2:$C$150,3,0)))</f>
        <v/>
      </c>
      <c r="H117" s="8"/>
      <c r="I117" s="8"/>
      <c r="J117" s="8"/>
      <c r="K117" s="8"/>
      <c r="L117" s="8"/>
      <c r="M117" s="5"/>
      <c r="N117" s="78">
        <f t="shared" si="41"/>
        <v>0</v>
      </c>
      <c r="O117" s="78">
        <f>IF(N117="",O116,N117+O116)</f>
        <v>0</v>
      </c>
      <c r="Q117" s="35"/>
      <c r="R117" s="35"/>
      <c r="S117" s="35"/>
    </row>
    <row r="118" spans="1:30" ht="15.75" thickBot="1" x14ac:dyDescent="0.3">
      <c r="A118" s="97"/>
      <c r="B118" s="98"/>
      <c r="C118" s="99"/>
      <c r="D118" s="10">
        <v>3</v>
      </c>
      <c r="E118" s="5"/>
      <c r="F118" t="str">
        <f>IF($E118="","",IF(ISNA(VLOOKUP($E118,DD!$A$2:$C$150,2,0)),"NO SUCH DIVE",VLOOKUP($E118,DD!$A$2:$C$150,2,0)))</f>
        <v/>
      </c>
      <c r="G118" s="10" t="str">
        <f>IF($E118="","",IF(ISNA(VLOOKUP($E118,DD!$A$2:$C$150,3,0)),"",VLOOKUP($E118,DD!$A$2:$C$150,3,0)))</f>
        <v/>
      </c>
      <c r="H118" s="8"/>
      <c r="I118" s="8"/>
      <c r="J118" s="8"/>
      <c r="K118" s="8"/>
      <c r="L118" s="8"/>
      <c r="M118" s="5"/>
      <c r="N118" s="78">
        <f t="shared" si="41"/>
        <v>0</v>
      </c>
      <c r="O118" s="79">
        <f>IF(N118="",O117,N118+O117)</f>
        <v>0</v>
      </c>
      <c r="Q118" s="35">
        <f t="shared" ref="Q118" si="76">IF(O118&lt;&gt;"",O118+A116/10000,0)</f>
        <v>3.8999999999999998E-3</v>
      </c>
      <c r="R118" s="35">
        <f t="shared" ref="R118:S118" si="77">B116</f>
        <v>0</v>
      </c>
      <c r="S118" s="35">
        <f t="shared" si="77"/>
        <v>0</v>
      </c>
    </row>
    <row r="119" spans="1:30" x14ac:dyDescent="0.25">
      <c r="A119" s="94">
        <v>40</v>
      </c>
      <c r="B119" s="95"/>
      <c r="C119" s="96"/>
      <c r="D119" s="18">
        <v>1</v>
      </c>
      <c r="E119" s="19"/>
      <c r="F119" s="20" t="str">
        <f>IF($E119="","",IF(ISNA(VLOOKUP($E119,DD!$A$2:$C$150,2,0)),"NO SUCH DIVE",VLOOKUP($E119,DD!$A$2:$C$150,2,0)))</f>
        <v/>
      </c>
      <c r="G119" s="18" t="str">
        <f>IF($E119="","",IF(ISNA(VLOOKUP($E119,DD!$A$2:$C$150,3,0)),"",VLOOKUP($E119,DD!$A$2:$C$150,3,0)))</f>
        <v/>
      </c>
      <c r="H119" s="21"/>
      <c r="I119" s="21"/>
      <c r="J119" s="21"/>
      <c r="K119" s="21"/>
      <c r="L119" s="21"/>
      <c r="M119" s="19"/>
      <c r="N119" s="80">
        <f t="shared" si="41"/>
        <v>0</v>
      </c>
      <c r="O119" s="80">
        <f>IF(N119="","",N119)</f>
        <v>0</v>
      </c>
      <c r="Q119" s="35"/>
      <c r="R119" s="35"/>
      <c r="S119" s="35"/>
    </row>
    <row r="120" spans="1:30" ht="15.75" thickBot="1" x14ac:dyDescent="0.3">
      <c r="A120" s="94"/>
      <c r="B120" s="95"/>
      <c r="C120" s="96"/>
      <c r="D120" s="18">
        <v>2</v>
      </c>
      <c r="E120" s="19"/>
      <c r="F120" s="20" t="str">
        <f>IF($E120="","",IF(ISNA(VLOOKUP($E120,DD!$A$2:$C$150,2,0)),"NO SUCH DIVE",VLOOKUP($E120,DD!$A$2:$C$150,2,0)))</f>
        <v/>
      </c>
      <c r="G120" s="18" t="str">
        <f>IF($E120="","",IF(ISNA(VLOOKUP($E120,DD!$A$2:$C$150,3,0)),"",VLOOKUP($E120,DD!$A$2:$C$150,3,0)))</f>
        <v/>
      </c>
      <c r="H120" s="21"/>
      <c r="I120" s="21"/>
      <c r="J120" s="21"/>
      <c r="K120" s="21"/>
      <c r="L120" s="21"/>
      <c r="M120" s="19"/>
      <c r="N120" s="80">
        <f t="shared" si="41"/>
        <v>0</v>
      </c>
      <c r="O120" s="80">
        <f>IF(N120="",O119,N120+O119)</f>
        <v>0</v>
      </c>
      <c r="Q120" s="35"/>
      <c r="R120" s="35"/>
      <c r="S120" s="35"/>
    </row>
    <row r="121" spans="1:30" ht="15.75" thickBot="1" x14ac:dyDescent="0.3">
      <c r="A121" s="94"/>
      <c r="B121" s="95"/>
      <c r="C121" s="96"/>
      <c r="D121" s="18">
        <v>3</v>
      </c>
      <c r="E121" s="19"/>
      <c r="F121" s="20" t="str">
        <f>IF($E121="","",IF(ISNA(VLOOKUP($E121,DD!$A$2:$C$150,2,0)),"NO SUCH DIVE",VLOOKUP($E121,DD!$A$2:$C$150,2,0)))</f>
        <v/>
      </c>
      <c r="G121" s="18" t="str">
        <f>IF($E121="","",IF(ISNA(VLOOKUP($E121,DD!$A$2:$C$150,3,0)),"",VLOOKUP($E121,DD!$A$2:$C$150,3,0)))</f>
        <v/>
      </c>
      <c r="H121" s="21"/>
      <c r="I121" s="21"/>
      <c r="J121" s="21"/>
      <c r="K121" s="21"/>
      <c r="L121" s="21"/>
      <c r="M121" s="19"/>
      <c r="N121" s="80">
        <f t="shared" si="41"/>
        <v>0</v>
      </c>
      <c r="O121" s="81">
        <f>IF(N121="",O120,N121+O120)</f>
        <v>0</v>
      </c>
      <c r="Q121" s="35">
        <f t="shared" ref="Q121" si="78">IF(O121&lt;&gt;"",O121+A119/10000,0)</f>
        <v>4.0000000000000001E-3</v>
      </c>
      <c r="R121" s="35">
        <f t="shared" ref="R121:S121" si="79">B119</f>
        <v>0</v>
      </c>
      <c r="S121" s="35">
        <f t="shared" si="79"/>
        <v>0</v>
      </c>
    </row>
    <row r="122" spans="1:30" ht="15.75" thickBot="1" x14ac:dyDescent="0.3">
      <c r="B122" s="22"/>
      <c r="C122" s="22"/>
      <c r="Q122" s="36">
        <v>0</v>
      </c>
      <c r="R122" s="36"/>
      <c r="S122" s="36"/>
    </row>
    <row r="123" spans="1:30" ht="36" customHeight="1" x14ac:dyDescent="0.25">
      <c r="C123" s="11" t="s">
        <v>219</v>
      </c>
      <c r="D123" s="28" t="s">
        <v>218</v>
      </c>
      <c r="E123" s="12" t="s">
        <v>217</v>
      </c>
      <c r="F123" s="12" t="s">
        <v>186</v>
      </c>
      <c r="G123" s="12" t="s">
        <v>215</v>
      </c>
      <c r="H123" s="12" t="s">
        <v>241</v>
      </c>
      <c r="I123" s="13" t="s">
        <v>224</v>
      </c>
      <c r="Q123" s="60" t="s">
        <v>227</v>
      </c>
      <c r="R123" s="60" t="s">
        <v>228</v>
      </c>
      <c r="S123" s="60" t="s">
        <v>229</v>
      </c>
      <c r="T123" s="60" t="s">
        <v>230</v>
      </c>
      <c r="U123" s="60" t="s">
        <v>231</v>
      </c>
      <c r="V123" s="60" t="s">
        <v>232</v>
      </c>
      <c r="W123" s="60" t="s">
        <v>233</v>
      </c>
      <c r="X123" s="60" t="s">
        <v>234</v>
      </c>
      <c r="Y123" s="60" t="s">
        <v>235</v>
      </c>
      <c r="Z123" s="60" t="s">
        <v>236</v>
      </c>
      <c r="AA123" s="60" t="s">
        <v>226</v>
      </c>
      <c r="AB123" s="60" t="s">
        <v>237</v>
      </c>
      <c r="AC123" s="60" t="s">
        <v>238</v>
      </c>
      <c r="AD123" s="60" t="s">
        <v>245</v>
      </c>
    </row>
    <row r="124" spans="1:30" x14ac:dyDescent="0.25">
      <c r="C124" s="14">
        <f>IF(E124&lt;1,0,1)</f>
        <v>0</v>
      </c>
      <c r="D124" s="15" t="str">
        <f>IF(OR(C124&lt;1,H124&lt;&gt;"",COUNTIF(P$124:P124,P124)&gt;3),"",VLOOKUP(C124-COUNTA(H$124:H124),DD!$F$1:$G$13,2))</f>
        <v/>
      </c>
      <c r="E124" s="84">
        <f>IF(LARGE($Q$2:$Q$122,ROW()-123)&lt;1,0,LARGE($Q$2:$Q$122,ROW()-123))</f>
        <v>0</v>
      </c>
      <c r="F124" s="16">
        <f>VLOOKUP(E124,$Q$2:$S$122,2,FALSE)</f>
        <v>0</v>
      </c>
      <c r="G124" s="15">
        <f>VLOOKUP(E124,$Q$2:$S$122,3,FALSE)</f>
        <v>0</v>
      </c>
      <c r="H124" s="29"/>
      <c r="I124" s="17" t="str">
        <f t="shared" ref="I124:I163" si="80">IF(AND(OR(C124=C123,C124=C125),C124&lt;&gt;0),"TIE","")</f>
        <v/>
      </c>
      <c r="P124" s="16" t="str">
        <f>G124&amp;H124</f>
        <v>0</v>
      </c>
      <c r="Q124" s="61" t="str">
        <f>IF($G124=Q$123,$D124,"")</f>
        <v/>
      </c>
      <c r="R124" s="61" t="str">
        <f t="shared" ref="R124:AD139" si="81">IF($G124=R$123,$D124,"")</f>
        <v/>
      </c>
      <c r="S124" s="61" t="str">
        <f t="shared" si="81"/>
        <v/>
      </c>
      <c r="T124" s="61" t="str">
        <f t="shared" si="81"/>
        <v/>
      </c>
      <c r="U124" s="61" t="str">
        <f t="shared" si="81"/>
        <v/>
      </c>
      <c r="V124" s="61" t="str">
        <f t="shared" si="81"/>
        <v/>
      </c>
      <c r="W124" s="61" t="str">
        <f t="shared" si="81"/>
        <v/>
      </c>
      <c r="X124" s="61" t="str">
        <f t="shared" si="81"/>
        <v/>
      </c>
      <c r="Y124" s="61" t="str">
        <f t="shared" si="81"/>
        <v/>
      </c>
      <c r="Z124" s="61" t="str">
        <f t="shared" si="81"/>
        <v/>
      </c>
      <c r="AA124" s="61" t="str">
        <f t="shared" si="81"/>
        <v/>
      </c>
      <c r="AB124" s="61" t="str">
        <f t="shared" si="81"/>
        <v/>
      </c>
      <c r="AC124" s="61" t="str">
        <f t="shared" si="81"/>
        <v/>
      </c>
      <c r="AD124" s="61" t="str">
        <f t="shared" si="81"/>
        <v/>
      </c>
    </row>
    <row r="125" spans="1:30" x14ac:dyDescent="0.25">
      <c r="C125" s="14">
        <f>IF(E125&lt;1,0,IF(INT(E125*100)=INT(E124*100),C124,ROW()-123))</f>
        <v>0</v>
      </c>
      <c r="D125" s="15" t="str">
        <f>IF(OR(C125&lt;1,H125&lt;&gt;"",COUNTIF(P$124:P125,P125)&gt;3),"",VLOOKUP(C125-COUNTA(H$124:H125),DD!$F$1:$G$13,2))</f>
        <v/>
      </c>
      <c r="E125" s="84">
        <f t="shared" ref="E125:E163" si="82">IF(LARGE($Q$2:$Q$122,ROW()-123)&lt;1,0,LARGE($Q$2:$Q$122,ROW()-123))</f>
        <v>0</v>
      </c>
      <c r="F125" s="16">
        <f t="shared" ref="F125:F163" si="83">VLOOKUP(E125,$Q$2:$S$122,2,FALSE)</f>
        <v>0</v>
      </c>
      <c r="G125" s="15">
        <f t="shared" ref="G125:G163" si="84">VLOOKUP(E125,$Q$2:$S$122,3,FALSE)</f>
        <v>0</v>
      </c>
      <c r="H125" s="29"/>
      <c r="I125" s="17" t="str">
        <f t="shared" si="80"/>
        <v/>
      </c>
      <c r="P125" s="16" t="str">
        <f t="shared" ref="P125:P163" si="85">G125&amp;H125</f>
        <v>0</v>
      </c>
      <c r="Q125" s="61" t="str">
        <f t="shared" ref="Q125:AD157" si="86">IF($G125=Q$123,$D125,"")</f>
        <v/>
      </c>
      <c r="R125" s="61" t="str">
        <f t="shared" si="81"/>
        <v/>
      </c>
      <c r="S125" s="61" t="str">
        <f t="shared" si="81"/>
        <v/>
      </c>
      <c r="T125" s="61" t="str">
        <f t="shared" si="81"/>
        <v/>
      </c>
      <c r="U125" s="61" t="str">
        <f t="shared" si="81"/>
        <v/>
      </c>
      <c r="V125" s="61" t="str">
        <f t="shared" si="81"/>
        <v/>
      </c>
      <c r="W125" s="61" t="str">
        <f t="shared" si="81"/>
        <v/>
      </c>
      <c r="X125" s="61" t="str">
        <f t="shared" si="81"/>
        <v/>
      </c>
      <c r="Y125" s="61" t="str">
        <f t="shared" si="81"/>
        <v/>
      </c>
      <c r="Z125" s="61" t="str">
        <f t="shared" si="81"/>
        <v/>
      </c>
      <c r="AA125" s="61" t="str">
        <f t="shared" si="81"/>
        <v/>
      </c>
      <c r="AB125" s="61" t="str">
        <f t="shared" si="81"/>
        <v/>
      </c>
      <c r="AC125" s="61" t="str">
        <f t="shared" si="81"/>
        <v/>
      </c>
      <c r="AD125" s="61" t="str">
        <f t="shared" si="81"/>
        <v/>
      </c>
    </row>
    <row r="126" spans="1:30" x14ac:dyDescent="0.25">
      <c r="C126" s="14">
        <f t="shared" ref="C126:C163" si="87">IF(E126&lt;1,0,IF(INT(E126*100)=INT(E125*100),C125,ROW()-123))</f>
        <v>0</v>
      </c>
      <c r="D126" s="15" t="str">
        <f>IF(OR(C126&lt;1,H126&lt;&gt;"",COUNTIF(P$124:P126,P126)&gt;3),"",VLOOKUP(C126-COUNTA(H$124:H126),DD!$F$1:$G$13,2))</f>
        <v/>
      </c>
      <c r="E126" s="84">
        <f t="shared" si="82"/>
        <v>0</v>
      </c>
      <c r="F126" s="16">
        <f t="shared" si="83"/>
        <v>0</v>
      </c>
      <c r="G126" s="15">
        <f t="shared" si="84"/>
        <v>0</v>
      </c>
      <c r="H126" s="29"/>
      <c r="I126" s="17" t="str">
        <f t="shared" si="80"/>
        <v/>
      </c>
      <c r="P126" s="16" t="str">
        <f t="shared" si="85"/>
        <v>0</v>
      </c>
      <c r="Q126" s="61" t="str">
        <f t="shared" si="86"/>
        <v/>
      </c>
      <c r="R126" s="61" t="str">
        <f t="shared" si="81"/>
        <v/>
      </c>
      <c r="S126" s="61" t="str">
        <f t="shared" si="81"/>
        <v/>
      </c>
      <c r="T126" s="61" t="str">
        <f t="shared" si="81"/>
        <v/>
      </c>
      <c r="U126" s="61" t="str">
        <f t="shared" si="81"/>
        <v/>
      </c>
      <c r="V126" s="61" t="str">
        <f t="shared" si="81"/>
        <v/>
      </c>
      <c r="W126" s="61" t="str">
        <f t="shared" si="81"/>
        <v/>
      </c>
      <c r="X126" s="61" t="str">
        <f t="shared" si="81"/>
        <v/>
      </c>
      <c r="Y126" s="61" t="str">
        <f t="shared" si="81"/>
        <v/>
      </c>
      <c r="Z126" s="61" t="str">
        <f t="shared" si="81"/>
        <v/>
      </c>
      <c r="AA126" s="61" t="str">
        <f t="shared" si="81"/>
        <v/>
      </c>
      <c r="AB126" s="61" t="str">
        <f t="shared" si="81"/>
        <v/>
      </c>
      <c r="AC126" s="61" t="str">
        <f t="shared" si="81"/>
        <v/>
      </c>
      <c r="AD126" s="61" t="str">
        <f t="shared" si="81"/>
        <v/>
      </c>
    </row>
    <row r="127" spans="1:30" x14ac:dyDescent="0.25">
      <c r="C127" s="14">
        <f t="shared" si="87"/>
        <v>0</v>
      </c>
      <c r="D127" s="15" t="str">
        <f>IF(OR(C127&lt;1,H127&lt;&gt;"",COUNTIF(P$124:P127,P127)&gt;3),"",VLOOKUP(C127-COUNTA(H$124:H127),DD!$F$1:$G$13,2))</f>
        <v/>
      </c>
      <c r="E127" s="84">
        <f t="shared" si="82"/>
        <v>0</v>
      </c>
      <c r="F127" s="16">
        <f t="shared" si="83"/>
        <v>0</v>
      </c>
      <c r="G127" s="15">
        <f t="shared" si="84"/>
        <v>0</v>
      </c>
      <c r="H127" s="29"/>
      <c r="I127" s="17" t="str">
        <f t="shared" si="80"/>
        <v/>
      </c>
      <c r="P127" s="16" t="str">
        <f t="shared" si="85"/>
        <v>0</v>
      </c>
      <c r="Q127" s="61" t="str">
        <f t="shared" si="86"/>
        <v/>
      </c>
      <c r="R127" s="61" t="str">
        <f t="shared" si="81"/>
        <v/>
      </c>
      <c r="S127" s="61" t="str">
        <f t="shared" si="81"/>
        <v/>
      </c>
      <c r="T127" s="61" t="str">
        <f t="shared" si="81"/>
        <v/>
      </c>
      <c r="U127" s="61" t="str">
        <f t="shared" si="81"/>
        <v/>
      </c>
      <c r="V127" s="61" t="str">
        <f t="shared" si="81"/>
        <v/>
      </c>
      <c r="W127" s="61" t="str">
        <f t="shared" si="81"/>
        <v/>
      </c>
      <c r="X127" s="61" t="str">
        <f t="shared" si="81"/>
        <v/>
      </c>
      <c r="Y127" s="61" t="str">
        <f t="shared" si="81"/>
        <v/>
      </c>
      <c r="Z127" s="61" t="str">
        <f t="shared" si="81"/>
        <v/>
      </c>
      <c r="AA127" s="61" t="str">
        <f t="shared" si="81"/>
        <v/>
      </c>
      <c r="AB127" s="61" t="str">
        <f t="shared" si="81"/>
        <v/>
      </c>
      <c r="AC127" s="61" t="str">
        <f t="shared" si="81"/>
        <v/>
      </c>
      <c r="AD127" s="61" t="str">
        <f t="shared" si="81"/>
        <v/>
      </c>
    </row>
    <row r="128" spans="1:30" x14ac:dyDescent="0.25">
      <c r="C128" s="14">
        <f t="shared" si="87"/>
        <v>0</v>
      </c>
      <c r="D128" s="15" t="str">
        <f>IF(OR(C128&lt;1,H128&lt;&gt;"",COUNTIF(P$124:P128,P128)&gt;3),"",VLOOKUP(C128-COUNTA(H$124:H128),DD!$F$1:$G$13,2))</f>
        <v/>
      </c>
      <c r="E128" s="84">
        <f t="shared" si="82"/>
        <v>0</v>
      </c>
      <c r="F128" s="16">
        <f t="shared" si="83"/>
        <v>0</v>
      </c>
      <c r="G128" s="15">
        <f t="shared" si="84"/>
        <v>0</v>
      </c>
      <c r="H128" s="29"/>
      <c r="I128" s="17" t="str">
        <f t="shared" si="80"/>
        <v/>
      </c>
      <c r="P128" s="16" t="str">
        <f t="shared" si="85"/>
        <v>0</v>
      </c>
      <c r="Q128" s="61" t="str">
        <f t="shared" si="86"/>
        <v/>
      </c>
      <c r="R128" s="61" t="str">
        <f t="shared" si="81"/>
        <v/>
      </c>
      <c r="S128" s="61" t="str">
        <f t="shared" si="81"/>
        <v/>
      </c>
      <c r="T128" s="61" t="str">
        <f t="shared" si="81"/>
        <v/>
      </c>
      <c r="U128" s="61" t="str">
        <f t="shared" si="81"/>
        <v/>
      </c>
      <c r="V128" s="61" t="str">
        <f t="shared" si="81"/>
        <v/>
      </c>
      <c r="W128" s="61" t="str">
        <f t="shared" si="81"/>
        <v/>
      </c>
      <c r="X128" s="61" t="str">
        <f t="shared" si="81"/>
        <v/>
      </c>
      <c r="Y128" s="61" t="str">
        <f t="shared" si="81"/>
        <v/>
      </c>
      <c r="Z128" s="61" t="str">
        <f t="shared" si="81"/>
        <v/>
      </c>
      <c r="AA128" s="61" t="str">
        <f t="shared" si="81"/>
        <v/>
      </c>
      <c r="AB128" s="61" t="str">
        <f t="shared" si="81"/>
        <v/>
      </c>
      <c r="AC128" s="61" t="str">
        <f t="shared" si="81"/>
        <v/>
      </c>
      <c r="AD128" s="61" t="str">
        <f t="shared" si="81"/>
        <v/>
      </c>
    </row>
    <row r="129" spans="3:30" x14ac:dyDescent="0.25">
      <c r="C129" s="14">
        <f t="shared" si="87"/>
        <v>0</v>
      </c>
      <c r="D129" s="15" t="str">
        <f>IF(OR(C129&lt;1,H129&lt;&gt;"",COUNTIF(P$124:P129,P129)&gt;3),"",VLOOKUP(C129-COUNTA(H$124:H129),DD!$F$1:$G$13,2))</f>
        <v/>
      </c>
      <c r="E129" s="84">
        <f t="shared" si="82"/>
        <v>0</v>
      </c>
      <c r="F129" s="16">
        <f t="shared" si="83"/>
        <v>0</v>
      </c>
      <c r="G129" s="15">
        <f t="shared" si="84"/>
        <v>0</v>
      </c>
      <c r="H129" s="29"/>
      <c r="I129" s="17" t="str">
        <f t="shared" si="80"/>
        <v/>
      </c>
      <c r="P129" s="16" t="str">
        <f t="shared" si="85"/>
        <v>0</v>
      </c>
      <c r="Q129" s="61" t="str">
        <f t="shared" si="86"/>
        <v/>
      </c>
      <c r="R129" s="61" t="str">
        <f t="shared" si="81"/>
        <v/>
      </c>
      <c r="S129" s="61" t="str">
        <f t="shared" si="81"/>
        <v/>
      </c>
      <c r="T129" s="61" t="str">
        <f t="shared" si="81"/>
        <v/>
      </c>
      <c r="U129" s="61" t="str">
        <f t="shared" si="81"/>
        <v/>
      </c>
      <c r="V129" s="61" t="str">
        <f t="shared" si="81"/>
        <v/>
      </c>
      <c r="W129" s="61" t="str">
        <f t="shared" si="81"/>
        <v/>
      </c>
      <c r="X129" s="61" t="str">
        <f t="shared" si="81"/>
        <v/>
      </c>
      <c r="Y129" s="61" t="str">
        <f t="shared" si="81"/>
        <v/>
      </c>
      <c r="Z129" s="61" t="str">
        <f t="shared" si="81"/>
        <v/>
      </c>
      <c r="AA129" s="61" t="str">
        <f t="shared" si="81"/>
        <v/>
      </c>
      <c r="AB129" s="61" t="str">
        <f t="shared" si="81"/>
        <v/>
      </c>
      <c r="AC129" s="61" t="str">
        <f t="shared" si="81"/>
        <v/>
      </c>
      <c r="AD129" s="61" t="str">
        <f t="shared" si="81"/>
        <v/>
      </c>
    </row>
    <row r="130" spans="3:30" x14ac:dyDescent="0.25">
      <c r="C130" s="14">
        <f t="shared" si="87"/>
        <v>0</v>
      </c>
      <c r="D130" s="15" t="str">
        <f>IF(OR(C130&lt;1,H130&lt;&gt;"",COUNTIF(P$124:P130,P130)&gt;3),"",VLOOKUP(C130-COUNTA(H$124:H130),DD!$F$1:$G$13,2))</f>
        <v/>
      </c>
      <c r="E130" s="84">
        <f t="shared" si="82"/>
        <v>0</v>
      </c>
      <c r="F130" s="16">
        <f t="shared" si="83"/>
        <v>0</v>
      </c>
      <c r="G130" s="15">
        <f t="shared" si="84"/>
        <v>0</v>
      </c>
      <c r="H130" s="29"/>
      <c r="I130" s="17" t="str">
        <f t="shared" si="80"/>
        <v/>
      </c>
      <c r="P130" s="16" t="str">
        <f t="shared" si="85"/>
        <v>0</v>
      </c>
      <c r="Q130" s="61" t="str">
        <f t="shared" si="86"/>
        <v/>
      </c>
      <c r="R130" s="61" t="str">
        <f t="shared" si="81"/>
        <v/>
      </c>
      <c r="S130" s="61" t="str">
        <f t="shared" si="81"/>
        <v/>
      </c>
      <c r="T130" s="61" t="str">
        <f t="shared" si="81"/>
        <v/>
      </c>
      <c r="U130" s="61" t="str">
        <f t="shared" si="81"/>
        <v/>
      </c>
      <c r="V130" s="61" t="str">
        <f t="shared" si="81"/>
        <v/>
      </c>
      <c r="W130" s="61" t="str">
        <f t="shared" si="81"/>
        <v/>
      </c>
      <c r="X130" s="61" t="str">
        <f t="shared" si="81"/>
        <v/>
      </c>
      <c r="Y130" s="61" t="str">
        <f t="shared" si="81"/>
        <v/>
      </c>
      <c r="Z130" s="61" t="str">
        <f t="shared" si="81"/>
        <v/>
      </c>
      <c r="AA130" s="61" t="str">
        <f t="shared" si="81"/>
        <v/>
      </c>
      <c r="AB130" s="61" t="str">
        <f t="shared" si="81"/>
        <v/>
      </c>
      <c r="AC130" s="61" t="str">
        <f t="shared" si="81"/>
        <v/>
      </c>
      <c r="AD130" s="61" t="str">
        <f t="shared" si="81"/>
        <v/>
      </c>
    </row>
    <row r="131" spans="3:30" x14ac:dyDescent="0.25">
      <c r="C131" s="14">
        <f t="shared" si="87"/>
        <v>0</v>
      </c>
      <c r="D131" s="15" t="str">
        <f>IF(OR(C131&lt;1,H131&lt;&gt;"",COUNTIF(P$124:P131,P131)&gt;3),"",VLOOKUP(C131-COUNTA(H$124:H131),DD!$F$1:$G$13,2))</f>
        <v/>
      </c>
      <c r="E131" s="84">
        <f t="shared" si="82"/>
        <v>0</v>
      </c>
      <c r="F131" s="16">
        <f t="shared" si="83"/>
        <v>0</v>
      </c>
      <c r="G131" s="15">
        <f t="shared" si="84"/>
        <v>0</v>
      </c>
      <c r="H131" s="29"/>
      <c r="I131" s="17" t="str">
        <f t="shared" si="80"/>
        <v/>
      </c>
      <c r="P131" s="16" t="str">
        <f t="shared" si="85"/>
        <v>0</v>
      </c>
      <c r="Q131" s="61" t="str">
        <f t="shared" si="86"/>
        <v/>
      </c>
      <c r="R131" s="61" t="str">
        <f t="shared" si="81"/>
        <v/>
      </c>
      <c r="S131" s="61" t="str">
        <f t="shared" si="81"/>
        <v/>
      </c>
      <c r="T131" s="61" t="str">
        <f t="shared" si="81"/>
        <v/>
      </c>
      <c r="U131" s="61" t="str">
        <f t="shared" si="81"/>
        <v/>
      </c>
      <c r="V131" s="61" t="str">
        <f t="shared" si="81"/>
        <v/>
      </c>
      <c r="W131" s="61" t="str">
        <f t="shared" si="81"/>
        <v/>
      </c>
      <c r="X131" s="61" t="str">
        <f t="shared" si="81"/>
        <v/>
      </c>
      <c r="Y131" s="61" t="str">
        <f t="shared" si="81"/>
        <v/>
      </c>
      <c r="Z131" s="61" t="str">
        <f t="shared" si="81"/>
        <v/>
      </c>
      <c r="AA131" s="61" t="str">
        <f t="shared" si="81"/>
        <v/>
      </c>
      <c r="AB131" s="61" t="str">
        <f t="shared" si="81"/>
        <v/>
      </c>
      <c r="AC131" s="61" t="str">
        <f t="shared" si="81"/>
        <v/>
      </c>
      <c r="AD131" s="61" t="str">
        <f t="shared" si="81"/>
        <v/>
      </c>
    </row>
    <row r="132" spans="3:30" x14ac:dyDescent="0.25">
      <c r="C132" s="14">
        <f t="shared" si="87"/>
        <v>0</v>
      </c>
      <c r="D132" s="15" t="str">
        <f>IF(OR(C132&lt;1,H132&lt;&gt;"",COUNTIF(P$124:P132,P132)&gt;3),"",VLOOKUP(C132-COUNTA(H$124:H132),DD!$F$1:$G$13,2))</f>
        <v/>
      </c>
      <c r="E132" s="84">
        <f t="shared" si="82"/>
        <v>0</v>
      </c>
      <c r="F132" s="16">
        <f t="shared" si="83"/>
        <v>0</v>
      </c>
      <c r="G132" s="15">
        <f t="shared" si="84"/>
        <v>0</v>
      </c>
      <c r="H132" s="29"/>
      <c r="I132" s="17" t="str">
        <f t="shared" si="80"/>
        <v/>
      </c>
      <c r="P132" s="16" t="str">
        <f t="shared" si="85"/>
        <v>0</v>
      </c>
      <c r="Q132" s="61" t="str">
        <f t="shared" si="86"/>
        <v/>
      </c>
      <c r="R132" s="61" t="str">
        <f t="shared" si="81"/>
        <v/>
      </c>
      <c r="S132" s="61" t="str">
        <f t="shared" si="81"/>
        <v/>
      </c>
      <c r="T132" s="61" t="str">
        <f t="shared" si="81"/>
        <v/>
      </c>
      <c r="U132" s="61" t="str">
        <f t="shared" si="81"/>
        <v/>
      </c>
      <c r="V132" s="61" t="str">
        <f t="shared" si="81"/>
        <v/>
      </c>
      <c r="W132" s="61" t="str">
        <f t="shared" si="81"/>
        <v/>
      </c>
      <c r="X132" s="61" t="str">
        <f t="shared" si="81"/>
        <v/>
      </c>
      <c r="Y132" s="61" t="str">
        <f t="shared" si="81"/>
        <v/>
      </c>
      <c r="Z132" s="61" t="str">
        <f t="shared" si="81"/>
        <v/>
      </c>
      <c r="AA132" s="61" t="str">
        <f t="shared" si="81"/>
        <v/>
      </c>
      <c r="AB132" s="61" t="str">
        <f t="shared" si="81"/>
        <v/>
      </c>
      <c r="AC132" s="61" t="str">
        <f t="shared" si="81"/>
        <v/>
      </c>
      <c r="AD132" s="61" t="str">
        <f t="shared" si="81"/>
        <v/>
      </c>
    </row>
    <row r="133" spans="3:30" x14ac:dyDescent="0.25">
      <c r="C133" s="14">
        <f t="shared" si="87"/>
        <v>0</v>
      </c>
      <c r="D133" s="15" t="str">
        <f>IF(OR(C133&lt;1,H133&lt;&gt;"",COUNTIF(P$124:P133,P133)&gt;3),"",VLOOKUP(C133-COUNTA(H$124:H133),DD!$F$1:$G$13,2))</f>
        <v/>
      </c>
      <c r="E133" s="84">
        <f t="shared" si="82"/>
        <v>0</v>
      </c>
      <c r="F133" s="16">
        <f t="shared" si="83"/>
        <v>0</v>
      </c>
      <c r="G133" s="15">
        <f t="shared" si="84"/>
        <v>0</v>
      </c>
      <c r="H133" s="29"/>
      <c r="I133" s="17" t="str">
        <f t="shared" si="80"/>
        <v/>
      </c>
      <c r="P133" s="16" t="str">
        <f t="shared" si="85"/>
        <v>0</v>
      </c>
      <c r="Q133" s="61" t="str">
        <f t="shared" si="86"/>
        <v/>
      </c>
      <c r="R133" s="61" t="str">
        <f t="shared" si="81"/>
        <v/>
      </c>
      <c r="S133" s="61" t="str">
        <f t="shared" si="81"/>
        <v/>
      </c>
      <c r="T133" s="61" t="str">
        <f t="shared" si="81"/>
        <v/>
      </c>
      <c r="U133" s="61" t="str">
        <f t="shared" si="81"/>
        <v/>
      </c>
      <c r="V133" s="61" t="str">
        <f t="shared" si="81"/>
        <v/>
      </c>
      <c r="W133" s="61" t="str">
        <f t="shared" si="81"/>
        <v/>
      </c>
      <c r="X133" s="61" t="str">
        <f t="shared" si="81"/>
        <v/>
      </c>
      <c r="Y133" s="61" t="str">
        <f t="shared" si="81"/>
        <v/>
      </c>
      <c r="Z133" s="61" t="str">
        <f t="shared" si="81"/>
        <v/>
      </c>
      <c r="AA133" s="61" t="str">
        <f t="shared" si="81"/>
        <v/>
      </c>
      <c r="AB133" s="61" t="str">
        <f t="shared" si="81"/>
        <v/>
      </c>
      <c r="AC133" s="61" t="str">
        <f t="shared" si="81"/>
        <v/>
      </c>
      <c r="AD133" s="61" t="str">
        <f t="shared" si="81"/>
        <v/>
      </c>
    </row>
    <row r="134" spans="3:30" x14ac:dyDescent="0.25">
      <c r="C134" s="14">
        <f t="shared" si="87"/>
        <v>0</v>
      </c>
      <c r="D134" s="15" t="str">
        <f>IF(OR(C134&lt;1,H134&lt;&gt;"",COUNTIF(P$124:P134,P134)&gt;3),"",VLOOKUP(C134-COUNTA(H$124:H134),DD!$F$1:$G$13,2))</f>
        <v/>
      </c>
      <c r="E134" s="84">
        <f t="shared" si="82"/>
        <v>0</v>
      </c>
      <c r="F134" s="16">
        <f t="shared" si="83"/>
        <v>0</v>
      </c>
      <c r="G134" s="15">
        <f t="shared" si="84"/>
        <v>0</v>
      </c>
      <c r="H134" s="29"/>
      <c r="I134" s="17" t="str">
        <f t="shared" si="80"/>
        <v/>
      </c>
      <c r="P134" s="16" t="str">
        <f t="shared" si="85"/>
        <v>0</v>
      </c>
      <c r="Q134" s="61" t="str">
        <f t="shared" si="86"/>
        <v/>
      </c>
      <c r="R134" s="61" t="str">
        <f t="shared" si="81"/>
        <v/>
      </c>
      <c r="S134" s="61" t="str">
        <f t="shared" si="81"/>
        <v/>
      </c>
      <c r="T134" s="61" t="str">
        <f t="shared" si="81"/>
        <v/>
      </c>
      <c r="U134" s="61" t="str">
        <f t="shared" si="81"/>
        <v/>
      </c>
      <c r="V134" s="61" t="str">
        <f t="shared" si="81"/>
        <v/>
      </c>
      <c r="W134" s="61" t="str">
        <f t="shared" si="81"/>
        <v/>
      </c>
      <c r="X134" s="61" t="str">
        <f t="shared" si="81"/>
        <v/>
      </c>
      <c r="Y134" s="61" t="str">
        <f t="shared" si="81"/>
        <v/>
      </c>
      <c r="Z134" s="61" t="str">
        <f t="shared" si="81"/>
        <v/>
      </c>
      <c r="AA134" s="61" t="str">
        <f t="shared" si="81"/>
        <v/>
      </c>
      <c r="AB134" s="61" t="str">
        <f t="shared" si="81"/>
        <v/>
      </c>
      <c r="AC134" s="61" t="str">
        <f t="shared" si="81"/>
        <v/>
      </c>
      <c r="AD134" s="61" t="str">
        <f t="shared" si="81"/>
        <v/>
      </c>
    </row>
    <row r="135" spans="3:30" x14ac:dyDescent="0.25">
      <c r="C135" s="14">
        <f t="shared" si="87"/>
        <v>0</v>
      </c>
      <c r="D135" s="15" t="str">
        <f>IF(OR(C135&lt;1,H135&lt;&gt;"",COUNTIF(P$124:P135,P135)&gt;3),"",VLOOKUP(C135-COUNTA(H$124:H135),DD!$F$1:$G$13,2))</f>
        <v/>
      </c>
      <c r="E135" s="84">
        <f t="shared" si="82"/>
        <v>0</v>
      </c>
      <c r="F135" s="16">
        <f t="shared" si="83"/>
        <v>0</v>
      </c>
      <c r="G135" s="15">
        <f t="shared" si="84"/>
        <v>0</v>
      </c>
      <c r="H135" s="29"/>
      <c r="I135" s="17" t="str">
        <f t="shared" si="80"/>
        <v/>
      </c>
      <c r="P135" s="16" t="str">
        <f t="shared" si="85"/>
        <v>0</v>
      </c>
      <c r="Q135" s="61" t="str">
        <f t="shared" si="86"/>
        <v/>
      </c>
      <c r="R135" s="61" t="str">
        <f t="shared" si="81"/>
        <v/>
      </c>
      <c r="S135" s="61" t="str">
        <f t="shared" si="81"/>
        <v/>
      </c>
      <c r="T135" s="61" t="str">
        <f t="shared" si="81"/>
        <v/>
      </c>
      <c r="U135" s="61" t="str">
        <f t="shared" si="81"/>
        <v/>
      </c>
      <c r="V135" s="61" t="str">
        <f t="shared" si="81"/>
        <v/>
      </c>
      <c r="W135" s="61" t="str">
        <f t="shared" si="81"/>
        <v/>
      </c>
      <c r="X135" s="61" t="str">
        <f t="shared" si="81"/>
        <v/>
      </c>
      <c r="Y135" s="61" t="str">
        <f t="shared" si="81"/>
        <v/>
      </c>
      <c r="Z135" s="61" t="str">
        <f t="shared" si="81"/>
        <v/>
      </c>
      <c r="AA135" s="61" t="str">
        <f t="shared" si="81"/>
        <v/>
      </c>
      <c r="AB135" s="61" t="str">
        <f t="shared" si="81"/>
        <v/>
      </c>
      <c r="AC135" s="61" t="str">
        <f t="shared" si="81"/>
        <v/>
      </c>
      <c r="AD135" s="61" t="str">
        <f t="shared" si="81"/>
        <v/>
      </c>
    </row>
    <row r="136" spans="3:30" x14ac:dyDescent="0.25">
      <c r="C136" s="14">
        <f t="shared" si="87"/>
        <v>0</v>
      </c>
      <c r="D136" s="15" t="str">
        <f>IF(OR(C136&lt;1,H136&lt;&gt;"",COUNTIF(P$124:P136,P136)&gt;3),"",VLOOKUP(C136-COUNTA(H$124:H136),DD!$F$1:$G$13,2))</f>
        <v/>
      </c>
      <c r="E136" s="84">
        <f t="shared" si="82"/>
        <v>0</v>
      </c>
      <c r="F136" s="16">
        <f t="shared" si="83"/>
        <v>0</v>
      </c>
      <c r="G136" s="15">
        <f t="shared" si="84"/>
        <v>0</v>
      </c>
      <c r="H136" s="29"/>
      <c r="I136" s="17" t="str">
        <f t="shared" si="80"/>
        <v/>
      </c>
      <c r="P136" s="16" t="str">
        <f t="shared" si="85"/>
        <v>0</v>
      </c>
      <c r="Q136" s="61" t="str">
        <f t="shared" si="86"/>
        <v/>
      </c>
      <c r="R136" s="61" t="str">
        <f t="shared" si="81"/>
        <v/>
      </c>
      <c r="S136" s="61" t="str">
        <f t="shared" si="81"/>
        <v/>
      </c>
      <c r="T136" s="61" t="str">
        <f t="shared" si="81"/>
        <v/>
      </c>
      <c r="U136" s="61" t="str">
        <f t="shared" si="81"/>
        <v/>
      </c>
      <c r="V136" s="61" t="str">
        <f t="shared" si="81"/>
        <v/>
      </c>
      <c r="W136" s="61" t="str">
        <f t="shared" si="81"/>
        <v/>
      </c>
      <c r="X136" s="61" t="str">
        <f t="shared" si="81"/>
        <v/>
      </c>
      <c r="Y136" s="61" t="str">
        <f t="shared" si="81"/>
        <v/>
      </c>
      <c r="Z136" s="61" t="str">
        <f t="shared" si="81"/>
        <v/>
      </c>
      <c r="AA136" s="61" t="str">
        <f t="shared" si="81"/>
        <v/>
      </c>
      <c r="AB136" s="61" t="str">
        <f t="shared" si="81"/>
        <v/>
      </c>
      <c r="AC136" s="61" t="str">
        <f t="shared" si="81"/>
        <v/>
      </c>
      <c r="AD136" s="61" t="str">
        <f t="shared" si="81"/>
        <v/>
      </c>
    </row>
    <row r="137" spans="3:30" x14ac:dyDescent="0.25">
      <c r="C137" s="14">
        <f t="shared" si="87"/>
        <v>0</v>
      </c>
      <c r="D137" s="15" t="str">
        <f>IF(OR(C137&lt;1,H137&lt;&gt;"",COUNTIF(P$124:P137,P137)&gt;3),"",VLOOKUP(C137-COUNTA(H$124:H137),DD!$F$1:$G$13,2))</f>
        <v/>
      </c>
      <c r="E137" s="84">
        <f t="shared" si="82"/>
        <v>0</v>
      </c>
      <c r="F137" s="16">
        <f t="shared" si="83"/>
        <v>0</v>
      </c>
      <c r="G137" s="15">
        <f t="shared" si="84"/>
        <v>0</v>
      </c>
      <c r="H137" s="29"/>
      <c r="I137" s="17" t="str">
        <f t="shared" si="80"/>
        <v/>
      </c>
      <c r="P137" s="16" t="str">
        <f t="shared" si="85"/>
        <v>0</v>
      </c>
      <c r="Q137" s="61" t="str">
        <f t="shared" si="86"/>
        <v/>
      </c>
      <c r="R137" s="61" t="str">
        <f t="shared" si="81"/>
        <v/>
      </c>
      <c r="S137" s="61" t="str">
        <f t="shared" si="81"/>
        <v/>
      </c>
      <c r="T137" s="61" t="str">
        <f t="shared" si="81"/>
        <v/>
      </c>
      <c r="U137" s="61" t="str">
        <f t="shared" si="81"/>
        <v/>
      </c>
      <c r="V137" s="61" t="str">
        <f t="shared" si="81"/>
        <v/>
      </c>
      <c r="W137" s="61" t="str">
        <f t="shared" si="81"/>
        <v/>
      </c>
      <c r="X137" s="61" t="str">
        <f t="shared" si="81"/>
        <v/>
      </c>
      <c r="Y137" s="61" t="str">
        <f t="shared" si="81"/>
        <v/>
      </c>
      <c r="Z137" s="61" t="str">
        <f t="shared" si="81"/>
        <v/>
      </c>
      <c r="AA137" s="61" t="str">
        <f t="shared" si="81"/>
        <v/>
      </c>
      <c r="AB137" s="61" t="str">
        <f t="shared" si="81"/>
        <v/>
      </c>
      <c r="AC137" s="61" t="str">
        <f t="shared" si="81"/>
        <v/>
      </c>
      <c r="AD137" s="61" t="str">
        <f t="shared" si="81"/>
        <v/>
      </c>
    </row>
    <row r="138" spans="3:30" x14ac:dyDescent="0.25">
      <c r="C138" s="14">
        <f t="shared" si="87"/>
        <v>0</v>
      </c>
      <c r="D138" s="15" t="str">
        <f>IF(OR(C138&lt;1,H138&lt;&gt;"",COUNTIF(P$124:P138,P138)&gt;3),"",VLOOKUP(C138-COUNTA(H$124:H138),DD!$F$1:$G$13,2))</f>
        <v/>
      </c>
      <c r="E138" s="84">
        <f t="shared" si="82"/>
        <v>0</v>
      </c>
      <c r="F138" s="16">
        <f t="shared" si="83"/>
        <v>0</v>
      </c>
      <c r="G138" s="15">
        <f t="shared" si="84"/>
        <v>0</v>
      </c>
      <c r="H138" s="29"/>
      <c r="I138" s="17" t="str">
        <f t="shared" si="80"/>
        <v/>
      </c>
      <c r="P138" s="16" t="str">
        <f t="shared" si="85"/>
        <v>0</v>
      </c>
      <c r="Q138" s="61" t="str">
        <f t="shared" si="86"/>
        <v/>
      </c>
      <c r="R138" s="61" t="str">
        <f t="shared" si="81"/>
        <v/>
      </c>
      <c r="S138" s="61" t="str">
        <f t="shared" si="81"/>
        <v/>
      </c>
      <c r="T138" s="61" t="str">
        <f t="shared" si="81"/>
        <v/>
      </c>
      <c r="U138" s="61" t="str">
        <f t="shared" si="81"/>
        <v/>
      </c>
      <c r="V138" s="61" t="str">
        <f t="shared" si="81"/>
        <v/>
      </c>
      <c r="W138" s="61" t="str">
        <f t="shared" si="81"/>
        <v/>
      </c>
      <c r="X138" s="61" t="str">
        <f t="shared" si="81"/>
        <v/>
      </c>
      <c r="Y138" s="61" t="str">
        <f t="shared" si="81"/>
        <v/>
      </c>
      <c r="Z138" s="61" t="str">
        <f t="shared" si="81"/>
        <v/>
      </c>
      <c r="AA138" s="61" t="str">
        <f t="shared" si="81"/>
        <v/>
      </c>
      <c r="AB138" s="61" t="str">
        <f t="shared" si="81"/>
        <v/>
      </c>
      <c r="AC138" s="61" t="str">
        <f t="shared" si="81"/>
        <v/>
      </c>
      <c r="AD138" s="61" t="str">
        <f t="shared" si="81"/>
        <v/>
      </c>
    </row>
    <row r="139" spans="3:30" x14ac:dyDescent="0.25">
      <c r="C139" s="14">
        <f t="shared" si="87"/>
        <v>0</v>
      </c>
      <c r="D139" s="15" t="str">
        <f>IF(OR(C139&lt;1,H139&lt;&gt;"",COUNTIF(P$124:P139,P139)&gt;3),"",VLOOKUP(C139-COUNTA(H$124:H139),DD!$F$1:$G$13,2))</f>
        <v/>
      </c>
      <c r="E139" s="84">
        <f t="shared" si="82"/>
        <v>0</v>
      </c>
      <c r="F139" s="16">
        <f t="shared" si="83"/>
        <v>0</v>
      </c>
      <c r="G139" s="15">
        <f t="shared" si="84"/>
        <v>0</v>
      </c>
      <c r="H139" s="29"/>
      <c r="I139" s="17" t="str">
        <f t="shared" si="80"/>
        <v/>
      </c>
      <c r="P139" s="16" t="str">
        <f t="shared" si="85"/>
        <v>0</v>
      </c>
      <c r="Q139" s="61" t="str">
        <f t="shared" si="86"/>
        <v/>
      </c>
      <c r="R139" s="61" t="str">
        <f t="shared" si="81"/>
        <v/>
      </c>
      <c r="S139" s="61" t="str">
        <f t="shared" si="81"/>
        <v/>
      </c>
      <c r="T139" s="61" t="str">
        <f t="shared" si="81"/>
        <v/>
      </c>
      <c r="U139" s="61" t="str">
        <f t="shared" si="81"/>
        <v/>
      </c>
      <c r="V139" s="61" t="str">
        <f t="shared" si="81"/>
        <v/>
      </c>
      <c r="W139" s="61" t="str">
        <f t="shared" si="81"/>
        <v/>
      </c>
      <c r="X139" s="61" t="str">
        <f t="shared" si="81"/>
        <v/>
      </c>
      <c r="Y139" s="61" t="str">
        <f t="shared" si="81"/>
        <v/>
      </c>
      <c r="Z139" s="61" t="str">
        <f t="shared" si="81"/>
        <v/>
      </c>
      <c r="AA139" s="61" t="str">
        <f t="shared" si="81"/>
        <v/>
      </c>
      <c r="AB139" s="61" t="str">
        <f t="shared" si="81"/>
        <v/>
      </c>
      <c r="AC139" s="61" t="str">
        <f t="shared" si="81"/>
        <v/>
      </c>
      <c r="AD139" s="61" t="str">
        <f t="shared" si="81"/>
        <v/>
      </c>
    </row>
    <row r="140" spans="3:30" x14ac:dyDescent="0.25">
      <c r="C140" s="14">
        <f t="shared" si="87"/>
        <v>0</v>
      </c>
      <c r="D140" s="15" t="str">
        <f>IF(OR(C140&lt;1,H140&lt;&gt;"",COUNTIF(P$124:P140,P140)&gt;3),"",VLOOKUP(C140-COUNTA(H$124:H140),DD!$F$1:$G$13,2))</f>
        <v/>
      </c>
      <c r="E140" s="84">
        <f t="shared" si="82"/>
        <v>0</v>
      </c>
      <c r="F140" s="16">
        <f t="shared" si="83"/>
        <v>0</v>
      </c>
      <c r="G140" s="15">
        <f t="shared" si="84"/>
        <v>0</v>
      </c>
      <c r="H140" s="29"/>
      <c r="I140" s="17" t="str">
        <f t="shared" si="80"/>
        <v/>
      </c>
      <c r="P140" s="16" t="str">
        <f t="shared" si="85"/>
        <v>0</v>
      </c>
      <c r="Q140" s="61" t="str">
        <f t="shared" si="86"/>
        <v/>
      </c>
      <c r="R140" s="61" t="str">
        <f t="shared" si="86"/>
        <v/>
      </c>
      <c r="S140" s="61" t="str">
        <f t="shared" si="86"/>
        <v/>
      </c>
      <c r="T140" s="61" t="str">
        <f t="shared" si="86"/>
        <v/>
      </c>
      <c r="U140" s="61" t="str">
        <f t="shared" si="86"/>
        <v/>
      </c>
      <c r="V140" s="61" t="str">
        <f t="shared" si="86"/>
        <v/>
      </c>
      <c r="W140" s="61" t="str">
        <f t="shared" si="86"/>
        <v/>
      </c>
      <c r="X140" s="61" t="str">
        <f t="shared" si="86"/>
        <v/>
      </c>
      <c r="Y140" s="61" t="str">
        <f t="shared" si="86"/>
        <v/>
      </c>
      <c r="Z140" s="61" t="str">
        <f t="shared" si="86"/>
        <v/>
      </c>
      <c r="AA140" s="61" t="str">
        <f t="shared" si="86"/>
        <v/>
      </c>
      <c r="AB140" s="61" t="str">
        <f t="shared" si="86"/>
        <v/>
      </c>
      <c r="AC140" s="61" t="str">
        <f t="shared" si="86"/>
        <v/>
      </c>
      <c r="AD140" s="61" t="str">
        <f t="shared" si="86"/>
        <v/>
      </c>
    </row>
    <row r="141" spans="3:30" x14ac:dyDescent="0.25">
      <c r="C141" s="14">
        <f t="shared" si="87"/>
        <v>0</v>
      </c>
      <c r="D141" s="15" t="str">
        <f>IF(OR(C141&lt;1,H141&lt;&gt;"",COUNTIF(P$124:P141,P141)&gt;3),"",VLOOKUP(C141-COUNTA(H$124:H141),DD!$F$1:$G$13,2))</f>
        <v/>
      </c>
      <c r="E141" s="84">
        <f t="shared" si="82"/>
        <v>0</v>
      </c>
      <c r="F141" s="16">
        <f t="shared" si="83"/>
        <v>0</v>
      </c>
      <c r="G141" s="15">
        <f t="shared" si="84"/>
        <v>0</v>
      </c>
      <c r="H141" s="29"/>
      <c r="I141" s="17" t="str">
        <f t="shared" si="80"/>
        <v/>
      </c>
      <c r="P141" s="16" t="str">
        <f t="shared" si="85"/>
        <v>0</v>
      </c>
      <c r="Q141" s="61" t="str">
        <f t="shared" si="86"/>
        <v/>
      </c>
      <c r="R141" s="61" t="str">
        <f t="shared" si="86"/>
        <v/>
      </c>
      <c r="S141" s="61" t="str">
        <f t="shared" si="86"/>
        <v/>
      </c>
      <c r="T141" s="61" t="str">
        <f t="shared" si="86"/>
        <v/>
      </c>
      <c r="U141" s="61" t="str">
        <f t="shared" si="86"/>
        <v/>
      </c>
      <c r="V141" s="61" t="str">
        <f t="shared" si="86"/>
        <v/>
      </c>
      <c r="W141" s="61" t="str">
        <f t="shared" si="86"/>
        <v/>
      </c>
      <c r="X141" s="61" t="str">
        <f t="shared" si="86"/>
        <v/>
      </c>
      <c r="Y141" s="61" t="str">
        <f t="shared" si="86"/>
        <v/>
      </c>
      <c r="Z141" s="61" t="str">
        <f t="shared" si="86"/>
        <v/>
      </c>
      <c r="AA141" s="61" t="str">
        <f t="shared" si="86"/>
        <v/>
      </c>
      <c r="AB141" s="61" t="str">
        <f t="shared" si="86"/>
        <v/>
      </c>
      <c r="AC141" s="61" t="str">
        <f t="shared" si="86"/>
        <v/>
      </c>
      <c r="AD141" s="61" t="str">
        <f t="shared" si="86"/>
        <v/>
      </c>
    </row>
    <row r="142" spans="3:30" x14ac:dyDescent="0.25">
      <c r="C142" s="14">
        <f t="shared" si="87"/>
        <v>0</v>
      </c>
      <c r="D142" s="15" t="str">
        <f>IF(OR(C142&lt;1,H142&lt;&gt;"",COUNTIF(P$124:P142,P142)&gt;3),"",VLOOKUP(C142-COUNTA(H$124:H142),DD!$F$1:$G$13,2))</f>
        <v/>
      </c>
      <c r="E142" s="84">
        <f t="shared" si="82"/>
        <v>0</v>
      </c>
      <c r="F142" s="16">
        <f t="shared" si="83"/>
        <v>0</v>
      </c>
      <c r="G142" s="15">
        <f t="shared" si="84"/>
        <v>0</v>
      </c>
      <c r="H142" s="29"/>
      <c r="I142" s="17" t="str">
        <f t="shared" si="80"/>
        <v/>
      </c>
      <c r="P142" s="16" t="str">
        <f t="shared" si="85"/>
        <v>0</v>
      </c>
      <c r="Q142" s="61" t="str">
        <f t="shared" si="86"/>
        <v/>
      </c>
      <c r="R142" s="61" t="str">
        <f t="shared" si="86"/>
        <v/>
      </c>
      <c r="S142" s="61" t="str">
        <f t="shared" si="86"/>
        <v/>
      </c>
      <c r="T142" s="61" t="str">
        <f t="shared" si="86"/>
        <v/>
      </c>
      <c r="U142" s="61" t="str">
        <f t="shared" si="86"/>
        <v/>
      </c>
      <c r="V142" s="61" t="str">
        <f t="shared" si="86"/>
        <v/>
      </c>
      <c r="W142" s="61" t="str">
        <f t="shared" si="86"/>
        <v/>
      </c>
      <c r="X142" s="61" t="str">
        <f t="shared" si="86"/>
        <v/>
      </c>
      <c r="Y142" s="61" t="str">
        <f t="shared" si="86"/>
        <v/>
      </c>
      <c r="Z142" s="61" t="str">
        <f t="shared" si="86"/>
        <v/>
      </c>
      <c r="AA142" s="61" t="str">
        <f t="shared" si="86"/>
        <v/>
      </c>
      <c r="AB142" s="61" t="str">
        <f t="shared" si="86"/>
        <v/>
      </c>
      <c r="AC142" s="61" t="str">
        <f t="shared" si="86"/>
        <v/>
      </c>
      <c r="AD142" s="61" t="str">
        <f t="shared" si="86"/>
        <v/>
      </c>
    </row>
    <row r="143" spans="3:30" x14ac:dyDescent="0.25">
      <c r="C143" s="14">
        <f t="shared" si="87"/>
        <v>0</v>
      </c>
      <c r="D143" s="15" t="str">
        <f>IF(OR(C143&lt;1,H143&lt;&gt;"",COUNTIF(P$124:P143,P143)&gt;3),"",VLOOKUP(C143-COUNTA(H$124:H143),DD!$F$1:$G$13,2))</f>
        <v/>
      </c>
      <c r="E143" s="84">
        <f t="shared" si="82"/>
        <v>0</v>
      </c>
      <c r="F143" s="16">
        <f t="shared" si="83"/>
        <v>0</v>
      </c>
      <c r="G143" s="15">
        <f t="shared" si="84"/>
        <v>0</v>
      </c>
      <c r="H143" s="29"/>
      <c r="I143" s="17" t="str">
        <f t="shared" si="80"/>
        <v/>
      </c>
      <c r="P143" s="16" t="str">
        <f t="shared" si="85"/>
        <v>0</v>
      </c>
      <c r="Q143" s="61" t="str">
        <f t="shared" si="86"/>
        <v/>
      </c>
      <c r="R143" s="61" t="str">
        <f t="shared" si="86"/>
        <v/>
      </c>
      <c r="S143" s="61" t="str">
        <f t="shared" si="86"/>
        <v/>
      </c>
      <c r="T143" s="61" t="str">
        <f t="shared" si="86"/>
        <v/>
      </c>
      <c r="U143" s="61" t="str">
        <f t="shared" si="86"/>
        <v/>
      </c>
      <c r="V143" s="61" t="str">
        <f t="shared" si="86"/>
        <v/>
      </c>
      <c r="W143" s="61" t="str">
        <f t="shared" si="86"/>
        <v/>
      </c>
      <c r="X143" s="61" t="str">
        <f t="shared" si="86"/>
        <v/>
      </c>
      <c r="Y143" s="61" t="str">
        <f t="shared" si="86"/>
        <v/>
      </c>
      <c r="Z143" s="61" t="str">
        <f t="shared" si="86"/>
        <v/>
      </c>
      <c r="AA143" s="61" t="str">
        <f t="shared" si="86"/>
        <v/>
      </c>
      <c r="AB143" s="61" t="str">
        <f t="shared" si="86"/>
        <v/>
      </c>
      <c r="AC143" s="61" t="str">
        <f t="shared" si="86"/>
        <v/>
      </c>
      <c r="AD143" s="61" t="str">
        <f t="shared" si="86"/>
        <v/>
      </c>
    </row>
    <row r="144" spans="3:30" x14ac:dyDescent="0.25">
      <c r="C144" s="14">
        <f t="shared" si="87"/>
        <v>0</v>
      </c>
      <c r="D144" s="15" t="str">
        <f>IF(OR(C144&lt;1,H144&lt;&gt;"",COUNTIF(P$124:P144,P144)&gt;3),"",VLOOKUP(C144-COUNTA(H$124:H144),DD!$F$1:$G$13,2))</f>
        <v/>
      </c>
      <c r="E144" s="84">
        <f t="shared" si="82"/>
        <v>0</v>
      </c>
      <c r="F144" s="16">
        <f t="shared" si="83"/>
        <v>0</v>
      </c>
      <c r="G144" s="15">
        <f t="shared" si="84"/>
        <v>0</v>
      </c>
      <c r="H144" s="29"/>
      <c r="I144" s="17" t="str">
        <f t="shared" si="80"/>
        <v/>
      </c>
      <c r="P144" s="16" t="str">
        <f t="shared" si="85"/>
        <v>0</v>
      </c>
      <c r="Q144" s="61" t="str">
        <f t="shared" si="86"/>
        <v/>
      </c>
      <c r="R144" s="61" t="str">
        <f t="shared" si="86"/>
        <v/>
      </c>
      <c r="S144" s="61" t="str">
        <f t="shared" si="86"/>
        <v/>
      </c>
      <c r="T144" s="61" t="str">
        <f t="shared" si="86"/>
        <v/>
      </c>
      <c r="U144" s="61" t="str">
        <f t="shared" si="86"/>
        <v/>
      </c>
      <c r="V144" s="61" t="str">
        <f t="shared" si="86"/>
        <v/>
      </c>
      <c r="W144" s="61" t="str">
        <f t="shared" si="86"/>
        <v/>
      </c>
      <c r="X144" s="61" t="str">
        <f t="shared" si="86"/>
        <v/>
      </c>
      <c r="Y144" s="61" t="str">
        <f t="shared" si="86"/>
        <v/>
      </c>
      <c r="Z144" s="61" t="str">
        <f t="shared" si="86"/>
        <v/>
      </c>
      <c r="AA144" s="61" t="str">
        <f t="shared" si="86"/>
        <v/>
      </c>
      <c r="AB144" s="61" t="str">
        <f t="shared" si="86"/>
        <v/>
      </c>
      <c r="AC144" s="61" t="str">
        <f t="shared" si="86"/>
        <v/>
      </c>
      <c r="AD144" s="61" t="str">
        <f t="shared" si="86"/>
        <v/>
      </c>
    </row>
    <row r="145" spans="3:30" x14ac:dyDescent="0.25">
      <c r="C145" s="14">
        <f t="shared" si="87"/>
        <v>0</v>
      </c>
      <c r="D145" s="15" t="str">
        <f>IF(OR(C145&lt;1,H145&lt;&gt;"",COUNTIF(P$124:P145,P145)&gt;3),"",VLOOKUP(C145-COUNTA(H$124:H145),DD!$F$1:$G$13,2))</f>
        <v/>
      </c>
      <c r="E145" s="84">
        <f t="shared" si="82"/>
        <v>0</v>
      </c>
      <c r="F145" s="16">
        <f t="shared" si="83"/>
        <v>0</v>
      </c>
      <c r="G145" s="15">
        <f t="shared" si="84"/>
        <v>0</v>
      </c>
      <c r="H145" s="29"/>
      <c r="I145" s="17" t="str">
        <f t="shared" si="80"/>
        <v/>
      </c>
      <c r="P145" s="16" t="str">
        <f t="shared" si="85"/>
        <v>0</v>
      </c>
      <c r="Q145" s="61" t="str">
        <f t="shared" si="86"/>
        <v/>
      </c>
      <c r="R145" s="61" t="str">
        <f t="shared" si="86"/>
        <v/>
      </c>
      <c r="S145" s="61" t="str">
        <f t="shared" si="86"/>
        <v/>
      </c>
      <c r="T145" s="61" t="str">
        <f t="shared" si="86"/>
        <v/>
      </c>
      <c r="U145" s="61" t="str">
        <f t="shared" si="86"/>
        <v/>
      </c>
      <c r="V145" s="61" t="str">
        <f t="shared" si="86"/>
        <v/>
      </c>
      <c r="W145" s="61" t="str">
        <f t="shared" si="86"/>
        <v/>
      </c>
      <c r="X145" s="61" t="str">
        <f t="shared" si="86"/>
        <v/>
      </c>
      <c r="Y145" s="61" t="str">
        <f t="shared" si="86"/>
        <v/>
      </c>
      <c r="Z145" s="61" t="str">
        <f t="shared" si="86"/>
        <v/>
      </c>
      <c r="AA145" s="61" t="str">
        <f t="shared" si="86"/>
        <v/>
      </c>
      <c r="AB145" s="61" t="str">
        <f t="shared" si="86"/>
        <v/>
      </c>
      <c r="AC145" s="61" t="str">
        <f t="shared" si="86"/>
        <v/>
      </c>
      <c r="AD145" s="61" t="str">
        <f t="shared" si="86"/>
        <v/>
      </c>
    </row>
    <row r="146" spans="3:30" x14ac:dyDescent="0.25">
      <c r="C146" s="14">
        <f t="shared" si="87"/>
        <v>0</v>
      </c>
      <c r="D146" s="15" t="str">
        <f>IF(OR(C146&lt;1,H146&lt;&gt;"",COUNTIF(P$124:P146,P146)&gt;3),"",VLOOKUP(C146-COUNTA(H$124:H146),DD!$F$1:$G$13,2))</f>
        <v/>
      </c>
      <c r="E146" s="84">
        <f t="shared" si="82"/>
        <v>0</v>
      </c>
      <c r="F146" s="16">
        <f t="shared" si="83"/>
        <v>0</v>
      </c>
      <c r="G146" s="15">
        <f t="shared" si="84"/>
        <v>0</v>
      </c>
      <c r="H146" s="29"/>
      <c r="I146" s="17" t="str">
        <f t="shared" si="80"/>
        <v/>
      </c>
      <c r="P146" s="16" t="str">
        <f t="shared" si="85"/>
        <v>0</v>
      </c>
      <c r="Q146" s="61" t="str">
        <f t="shared" si="86"/>
        <v/>
      </c>
      <c r="R146" s="61" t="str">
        <f t="shared" si="86"/>
        <v/>
      </c>
      <c r="S146" s="61" t="str">
        <f t="shared" si="86"/>
        <v/>
      </c>
      <c r="T146" s="61" t="str">
        <f t="shared" si="86"/>
        <v/>
      </c>
      <c r="U146" s="61" t="str">
        <f t="shared" si="86"/>
        <v/>
      </c>
      <c r="V146" s="61" t="str">
        <f t="shared" si="86"/>
        <v/>
      </c>
      <c r="W146" s="61" t="str">
        <f t="shared" si="86"/>
        <v/>
      </c>
      <c r="X146" s="61" t="str">
        <f t="shared" si="86"/>
        <v/>
      </c>
      <c r="Y146" s="61" t="str">
        <f t="shared" si="86"/>
        <v/>
      </c>
      <c r="Z146" s="61" t="str">
        <f t="shared" si="86"/>
        <v/>
      </c>
      <c r="AA146" s="61" t="str">
        <f t="shared" si="86"/>
        <v/>
      </c>
      <c r="AB146" s="61" t="str">
        <f t="shared" si="86"/>
        <v/>
      </c>
      <c r="AC146" s="61" t="str">
        <f t="shared" si="86"/>
        <v/>
      </c>
      <c r="AD146" s="61" t="str">
        <f t="shared" si="86"/>
        <v/>
      </c>
    </row>
    <row r="147" spans="3:30" x14ac:dyDescent="0.25">
      <c r="C147" s="14">
        <f t="shared" si="87"/>
        <v>0</v>
      </c>
      <c r="D147" s="15" t="str">
        <f>IF(OR(C147&lt;1,H147&lt;&gt;"",COUNTIF(P$124:P147,P147)&gt;3),"",VLOOKUP(C147-COUNTA(H$124:H147),DD!$F$1:$G$13,2))</f>
        <v/>
      </c>
      <c r="E147" s="84">
        <f t="shared" si="82"/>
        <v>0</v>
      </c>
      <c r="F147" s="16">
        <f t="shared" si="83"/>
        <v>0</v>
      </c>
      <c r="G147" s="15">
        <f t="shared" si="84"/>
        <v>0</v>
      </c>
      <c r="H147" s="29"/>
      <c r="I147" s="17" t="str">
        <f t="shared" si="80"/>
        <v/>
      </c>
      <c r="P147" s="16" t="str">
        <f t="shared" si="85"/>
        <v>0</v>
      </c>
      <c r="Q147" s="61" t="str">
        <f t="shared" si="86"/>
        <v/>
      </c>
      <c r="R147" s="61" t="str">
        <f t="shared" si="86"/>
        <v/>
      </c>
      <c r="S147" s="61" t="str">
        <f t="shared" si="86"/>
        <v/>
      </c>
      <c r="T147" s="61" t="str">
        <f t="shared" si="86"/>
        <v/>
      </c>
      <c r="U147" s="61" t="str">
        <f t="shared" si="86"/>
        <v/>
      </c>
      <c r="V147" s="61" t="str">
        <f t="shared" si="86"/>
        <v/>
      </c>
      <c r="W147" s="61" t="str">
        <f t="shared" si="86"/>
        <v/>
      </c>
      <c r="X147" s="61" t="str">
        <f t="shared" si="86"/>
        <v/>
      </c>
      <c r="Y147" s="61" t="str">
        <f t="shared" si="86"/>
        <v/>
      </c>
      <c r="Z147" s="61" t="str">
        <f t="shared" si="86"/>
        <v/>
      </c>
      <c r="AA147" s="61" t="str">
        <f t="shared" si="86"/>
        <v/>
      </c>
      <c r="AB147" s="61" t="str">
        <f t="shared" si="86"/>
        <v/>
      </c>
      <c r="AC147" s="61" t="str">
        <f t="shared" si="86"/>
        <v/>
      </c>
      <c r="AD147" s="61" t="str">
        <f t="shared" si="86"/>
        <v/>
      </c>
    </row>
    <row r="148" spans="3:30" x14ac:dyDescent="0.25">
      <c r="C148" s="14">
        <f t="shared" si="87"/>
        <v>0</v>
      </c>
      <c r="D148" s="15" t="str">
        <f>IF(OR(C148&lt;1,H148&lt;&gt;"",COUNTIF(P$124:P148,P148)&gt;3),"",VLOOKUP(C148-COUNTA(H$124:H148),DD!$F$1:$G$13,2))</f>
        <v/>
      </c>
      <c r="E148" s="84">
        <f t="shared" si="82"/>
        <v>0</v>
      </c>
      <c r="F148" s="16">
        <f t="shared" si="83"/>
        <v>0</v>
      </c>
      <c r="G148" s="15">
        <f t="shared" si="84"/>
        <v>0</v>
      </c>
      <c r="H148" s="29"/>
      <c r="I148" s="17" t="str">
        <f t="shared" si="80"/>
        <v/>
      </c>
      <c r="P148" s="16" t="str">
        <f t="shared" si="85"/>
        <v>0</v>
      </c>
      <c r="Q148" s="61" t="str">
        <f t="shared" si="86"/>
        <v/>
      </c>
      <c r="R148" s="61" t="str">
        <f t="shared" si="86"/>
        <v/>
      </c>
      <c r="S148" s="61" t="str">
        <f t="shared" si="86"/>
        <v/>
      </c>
      <c r="T148" s="61" t="str">
        <f t="shared" si="86"/>
        <v/>
      </c>
      <c r="U148" s="61" t="str">
        <f t="shared" si="86"/>
        <v/>
      </c>
      <c r="V148" s="61" t="str">
        <f t="shared" si="86"/>
        <v/>
      </c>
      <c r="W148" s="61" t="str">
        <f t="shared" si="86"/>
        <v/>
      </c>
      <c r="X148" s="61" t="str">
        <f t="shared" si="86"/>
        <v/>
      </c>
      <c r="Y148" s="61" t="str">
        <f t="shared" si="86"/>
        <v/>
      </c>
      <c r="Z148" s="61" t="str">
        <f t="shared" si="86"/>
        <v/>
      </c>
      <c r="AA148" s="61" t="str">
        <f t="shared" si="86"/>
        <v/>
      </c>
      <c r="AB148" s="61" t="str">
        <f t="shared" si="86"/>
        <v/>
      </c>
      <c r="AC148" s="61" t="str">
        <f t="shared" si="86"/>
        <v/>
      </c>
      <c r="AD148" s="61" t="str">
        <f t="shared" si="86"/>
        <v/>
      </c>
    </row>
    <row r="149" spans="3:30" x14ac:dyDescent="0.25">
      <c r="C149" s="14">
        <f t="shared" si="87"/>
        <v>0</v>
      </c>
      <c r="D149" s="15" t="str">
        <f>IF(OR(C149&lt;1,H149&lt;&gt;"",COUNTIF(P$124:P149,P149)&gt;3),"",VLOOKUP(C149-COUNTA(H$124:H149),DD!$F$1:$G$13,2))</f>
        <v/>
      </c>
      <c r="E149" s="84">
        <f t="shared" si="82"/>
        <v>0</v>
      </c>
      <c r="F149" s="16">
        <f t="shared" si="83"/>
        <v>0</v>
      </c>
      <c r="G149" s="15">
        <f t="shared" si="84"/>
        <v>0</v>
      </c>
      <c r="H149" s="29"/>
      <c r="I149" s="17" t="str">
        <f t="shared" si="80"/>
        <v/>
      </c>
      <c r="P149" s="16" t="str">
        <f t="shared" si="85"/>
        <v>0</v>
      </c>
      <c r="Q149" s="61" t="str">
        <f t="shared" si="86"/>
        <v/>
      </c>
      <c r="R149" s="61" t="str">
        <f t="shared" si="86"/>
        <v/>
      </c>
      <c r="S149" s="61" t="str">
        <f t="shared" si="86"/>
        <v/>
      </c>
      <c r="T149" s="61" t="str">
        <f t="shared" si="86"/>
        <v/>
      </c>
      <c r="U149" s="61" t="str">
        <f t="shared" si="86"/>
        <v/>
      </c>
      <c r="V149" s="61" t="str">
        <f t="shared" si="86"/>
        <v/>
      </c>
      <c r="W149" s="61" t="str">
        <f t="shared" si="86"/>
        <v/>
      </c>
      <c r="X149" s="61" t="str">
        <f t="shared" si="86"/>
        <v/>
      </c>
      <c r="Y149" s="61" t="str">
        <f t="shared" si="86"/>
        <v/>
      </c>
      <c r="Z149" s="61" t="str">
        <f t="shared" si="86"/>
        <v/>
      </c>
      <c r="AA149" s="61" t="str">
        <f t="shared" si="86"/>
        <v/>
      </c>
      <c r="AB149" s="61" t="str">
        <f t="shared" si="86"/>
        <v/>
      </c>
      <c r="AC149" s="61" t="str">
        <f t="shared" si="86"/>
        <v/>
      </c>
      <c r="AD149" s="61" t="str">
        <f t="shared" si="86"/>
        <v/>
      </c>
    </row>
    <row r="150" spans="3:30" x14ac:dyDescent="0.25">
      <c r="C150" s="14">
        <f t="shared" si="87"/>
        <v>0</v>
      </c>
      <c r="D150" s="15" t="str">
        <f>IF(OR(C150&lt;1,H150&lt;&gt;"",COUNTIF(P$124:P150,P150)&gt;3),"",VLOOKUP(C150-COUNTA(H$124:H150),DD!$F$1:$G$13,2))</f>
        <v/>
      </c>
      <c r="E150" s="84">
        <f t="shared" si="82"/>
        <v>0</v>
      </c>
      <c r="F150" s="16">
        <f t="shared" si="83"/>
        <v>0</v>
      </c>
      <c r="G150" s="15">
        <f t="shared" si="84"/>
        <v>0</v>
      </c>
      <c r="H150" s="29"/>
      <c r="I150" s="17" t="str">
        <f t="shared" si="80"/>
        <v/>
      </c>
      <c r="P150" s="16" t="str">
        <f t="shared" si="85"/>
        <v>0</v>
      </c>
      <c r="Q150" s="61" t="str">
        <f t="shared" si="86"/>
        <v/>
      </c>
      <c r="R150" s="61" t="str">
        <f t="shared" si="86"/>
        <v/>
      </c>
      <c r="S150" s="61" t="str">
        <f t="shared" si="86"/>
        <v/>
      </c>
      <c r="T150" s="61" t="str">
        <f t="shared" si="86"/>
        <v/>
      </c>
      <c r="U150" s="61" t="str">
        <f t="shared" si="86"/>
        <v/>
      </c>
      <c r="V150" s="61" t="str">
        <f t="shared" si="86"/>
        <v/>
      </c>
      <c r="W150" s="61" t="str">
        <f t="shared" si="86"/>
        <v/>
      </c>
      <c r="X150" s="61" t="str">
        <f t="shared" si="86"/>
        <v/>
      </c>
      <c r="Y150" s="61" t="str">
        <f t="shared" si="86"/>
        <v/>
      </c>
      <c r="Z150" s="61" t="str">
        <f t="shared" si="86"/>
        <v/>
      </c>
      <c r="AA150" s="61" t="str">
        <f t="shared" si="86"/>
        <v/>
      </c>
      <c r="AB150" s="61" t="str">
        <f t="shared" si="86"/>
        <v/>
      </c>
      <c r="AC150" s="61" t="str">
        <f t="shared" si="86"/>
        <v/>
      </c>
      <c r="AD150" s="61" t="str">
        <f t="shared" si="86"/>
        <v/>
      </c>
    </row>
    <row r="151" spans="3:30" x14ac:dyDescent="0.25">
      <c r="C151" s="14">
        <f t="shared" si="87"/>
        <v>0</v>
      </c>
      <c r="D151" s="15" t="str">
        <f>IF(OR(C151&lt;1,H151&lt;&gt;"",COUNTIF(P$124:P151,P151)&gt;3),"",VLOOKUP(C151-COUNTA(H$124:H151),DD!$F$1:$G$13,2))</f>
        <v/>
      </c>
      <c r="E151" s="84">
        <f t="shared" si="82"/>
        <v>0</v>
      </c>
      <c r="F151" s="16">
        <f t="shared" si="83"/>
        <v>0</v>
      </c>
      <c r="G151" s="15">
        <f t="shared" si="84"/>
        <v>0</v>
      </c>
      <c r="H151" s="29"/>
      <c r="I151" s="17" t="str">
        <f t="shared" si="80"/>
        <v/>
      </c>
      <c r="P151" s="16" t="str">
        <f t="shared" si="85"/>
        <v>0</v>
      </c>
      <c r="Q151" s="61" t="str">
        <f t="shared" si="86"/>
        <v/>
      </c>
      <c r="R151" s="61" t="str">
        <f t="shared" si="86"/>
        <v/>
      </c>
      <c r="S151" s="61" t="str">
        <f t="shared" si="86"/>
        <v/>
      </c>
      <c r="T151" s="61" t="str">
        <f t="shared" si="86"/>
        <v/>
      </c>
      <c r="U151" s="61" t="str">
        <f t="shared" si="86"/>
        <v/>
      </c>
      <c r="V151" s="61" t="str">
        <f t="shared" si="86"/>
        <v/>
      </c>
      <c r="W151" s="61" t="str">
        <f t="shared" si="86"/>
        <v/>
      </c>
      <c r="X151" s="61" t="str">
        <f t="shared" si="86"/>
        <v/>
      </c>
      <c r="Y151" s="61" t="str">
        <f t="shared" si="86"/>
        <v/>
      </c>
      <c r="Z151" s="61" t="str">
        <f t="shared" si="86"/>
        <v/>
      </c>
      <c r="AA151" s="61" t="str">
        <f t="shared" si="86"/>
        <v/>
      </c>
      <c r="AB151" s="61" t="str">
        <f t="shared" si="86"/>
        <v/>
      </c>
      <c r="AC151" s="61" t="str">
        <f t="shared" si="86"/>
        <v/>
      </c>
      <c r="AD151" s="61" t="str">
        <f t="shared" si="86"/>
        <v/>
      </c>
    </row>
    <row r="152" spans="3:30" x14ac:dyDescent="0.25">
      <c r="C152" s="14">
        <f t="shared" si="87"/>
        <v>0</v>
      </c>
      <c r="D152" s="15" t="str">
        <f>IF(OR(C152&lt;1,H152&lt;&gt;"",COUNTIF(P$124:P152,P152)&gt;3),"",VLOOKUP(C152-COUNTA(H$124:H152),DD!$F$1:$G$13,2))</f>
        <v/>
      </c>
      <c r="E152" s="84">
        <f t="shared" si="82"/>
        <v>0</v>
      </c>
      <c r="F152" s="16">
        <f t="shared" si="83"/>
        <v>0</v>
      </c>
      <c r="G152" s="15">
        <f t="shared" si="84"/>
        <v>0</v>
      </c>
      <c r="H152" s="29"/>
      <c r="I152" s="17" t="str">
        <f t="shared" si="80"/>
        <v/>
      </c>
      <c r="P152" s="16" t="str">
        <f t="shared" si="85"/>
        <v>0</v>
      </c>
      <c r="Q152" s="61" t="str">
        <f t="shared" si="86"/>
        <v/>
      </c>
      <c r="R152" s="61" t="str">
        <f t="shared" si="86"/>
        <v/>
      </c>
      <c r="S152" s="61" t="str">
        <f t="shared" si="86"/>
        <v/>
      </c>
      <c r="T152" s="61" t="str">
        <f t="shared" si="86"/>
        <v/>
      </c>
      <c r="U152" s="61" t="str">
        <f t="shared" si="86"/>
        <v/>
      </c>
      <c r="V152" s="61" t="str">
        <f t="shared" si="86"/>
        <v/>
      </c>
      <c r="W152" s="61" t="str">
        <f t="shared" si="86"/>
        <v/>
      </c>
      <c r="X152" s="61" t="str">
        <f t="shared" si="86"/>
        <v/>
      </c>
      <c r="Y152" s="61" t="str">
        <f t="shared" si="86"/>
        <v/>
      </c>
      <c r="Z152" s="61" t="str">
        <f t="shared" si="86"/>
        <v/>
      </c>
      <c r="AA152" s="61" t="str">
        <f t="shared" si="86"/>
        <v/>
      </c>
      <c r="AB152" s="61" t="str">
        <f t="shared" si="86"/>
        <v/>
      </c>
      <c r="AC152" s="61" t="str">
        <f t="shared" si="86"/>
        <v/>
      </c>
      <c r="AD152" s="61" t="str">
        <f t="shared" si="86"/>
        <v/>
      </c>
    </row>
    <row r="153" spans="3:30" x14ac:dyDescent="0.25">
      <c r="C153" s="14">
        <f t="shared" si="87"/>
        <v>0</v>
      </c>
      <c r="D153" s="15" t="str">
        <f>IF(OR(C153&lt;1,H153&lt;&gt;"",COUNTIF(P$124:P153,P153)&gt;3),"",VLOOKUP(C153-COUNTA(H$124:H153),DD!$F$1:$G$13,2))</f>
        <v/>
      </c>
      <c r="E153" s="84">
        <f t="shared" si="82"/>
        <v>0</v>
      </c>
      <c r="F153" s="16">
        <f t="shared" si="83"/>
        <v>0</v>
      </c>
      <c r="G153" s="15">
        <f t="shared" si="84"/>
        <v>0</v>
      </c>
      <c r="H153" s="29"/>
      <c r="I153" s="17" t="str">
        <f t="shared" si="80"/>
        <v/>
      </c>
      <c r="P153" s="16" t="str">
        <f t="shared" si="85"/>
        <v>0</v>
      </c>
      <c r="Q153" s="61" t="str">
        <f t="shared" si="86"/>
        <v/>
      </c>
      <c r="R153" s="61" t="str">
        <f t="shared" si="86"/>
        <v/>
      </c>
      <c r="S153" s="61" t="str">
        <f t="shared" si="86"/>
        <v/>
      </c>
      <c r="T153" s="61" t="str">
        <f t="shared" si="86"/>
        <v/>
      </c>
      <c r="U153" s="61" t="str">
        <f t="shared" si="86"/>
        <v/>
      </c>
      <c r="V153" s="61" t="str">
        <f t="shared" si="86"/>
        <v/>
      </c>
      <c r="W153" s="61" t="str">
        <f t="shared" si="86"/>
        <v/>
      </c>
      <c r="X153" s="61" t="str">
        <f t="shared" si="86"/>
        <v/>
      </c>
      <c r="Y153" s="61" t="str">
        <f t="shared" si="86"/>
        <v/>
      </c>
      <c r="Z153" s="61" t="str">
        <f t="shared" si="86"/>
        <v/>
      </c>
      <c r="AA153" s="61" t="str">
        <f t="shared" si="86"/>
        <v/>
      </c>
      <c r="AB153" s="61" t="str">
        <f t="shared" si="86"/>
        <v/>
      </c>
      <c r="AC153" s="61" t="str">
        <f t="shared" si="86"/>
        <v/>
      </c>
      <c r="AD153" s="61" t="str">
        <f t="shared" si="86"/>
        <v/>
      </c>
    </row>
    <row r="154" spans="3:30" x14ac:dyDescent="0.25">
      <c r="C154" s="14">
        <f t="shared" si="87"/>
        <v>0</v>
      </c>
      <c r="D154" s="15" t="str">
        <f>IF(OR(C154&lt;1,H154&lt;&gt;"",COUNTIF(P$124:P154,P154)&gt;3),"",VLOOKUP(C154-COUNTA(H$124:H154),DD!$F$1:$G$13,2))</f>
        <v/>
      </c>
      <c r="E154" s="84">
        <f t="shared" si="82"/>
        <v>0</v>
      </c>
      <c r="F154" s="16">
        <f t="shared" si="83"/>
        <v>0</v>
      </c>
      <c r="G154" s="15">
        <f t="shared" si="84"/>
        <v>0</v>
      </c>
      <c r="H154" s="29"/>
      <c r="I154" s="17" t="str">
        <f t="shared" si="80"/>
        <v/>
      </c>
      <c r="P154" s="16" t="str">
        <f t="shared" si="85"/>
        <v>0</v>
      </c>
      <c r="Q154" s="61" t="str">
        <f t="shared" si="86"/>
        <v/>
      </c>
      <c r="R154" s="61" t="str">
        <f t="shared" si="86"/>
        <v/>
      </c>
      <c r="S154" s="61" t="str">
        <f t="shared" si="86"/>
        <v/>
      </c>
      <c r="T154" s="61" t="str">
        <f t="shared" si="86"/>
        <v/>
      </c>
      <c r="U154" s="61" t="str">
        <f t="shared" si="86"/>
        <v/>
      </c>
      <c r="V154" s="61" t="str">
        <f t="shared" si="86"/>
        <v/>
      </c>
      <c r="W154" s="61" t="str">
        <f t="shared" si="86"/>
        <v/>
      </c>
      <c r="X154" s="61" t="str">
        <f t="shared" si="86"/>
        <v/>
      </c>
      <c r="Y154" s="61" t="str">
        <f t="shared" si="86"/>
        <v/>
      </c>
      <c r="Z154" s="61" t="str">
        <f t="shared" si="86"/>
        <v/>
      </c>
      <c r="AA154" s="61" t="str">
        <f t="shared" si="86"/>
        <v/>
      </c>
      <c r="AB154" s="61" t="str">
        <f t="shared" si="86"/>
        <v/>
      </c>
      <c r="AC154" s="61" t="str">
        <f t="shared" si="86"/>
        <v/>
      </c>
      <c r="AD154" s="61" t="str">
        <f t="shared" si="86"/>
        <v/>
      </c>
    </row>
    <row r="155" spans="3:30" x14ac:dyDescent="0.25">
      <c r="C155" s="14">
        <f t="shared" si="87"/>
        <v>0</v>
      </c>
      <c r="D155" s="15" t="str">
        <f>IF(OR(C155&lt;1,H155&lt;&gt;"",COUNTIF(P$124:P155,P155)&gt;3),"",VLOOKUP(C155-COUNTA(H$124:H155),DD!$F$1:$G$13,2))</f>
        <v/>
      </c>
      <c r="E155" s="84">
        <f t="shared" si="82"/>
        <v>0</v>
      </c>
      <c r="F155" s="16">
        <f t="shared" si="83"/>
        <v>0</v>
      </c>
      <c r="G155" s="15">
        <f t="shared" si="84"/>
        <v>0</v>
      </c>
      <c r="H155" s="29"/>
      <c r="I155" s="17" t="str">
        <f t="shared" si="80"/>
        <v/>
      </c>
      <c r="P155" s="16" t="str">
        <f t="shared" si="85"/>
        <v>0</v>
      </c>
      <c r="Q155" s="61" t="str">
        <f t="shared" si="86"/>
        <v/>
      </c>
      <c r="R155" s="61" t="str">
        <f t="shared" si="86"/>
        <v/>
      </c>
      <c r="S155" s="61" t="str">
        <f t="shared" si="86"/>
        <v/>
      </c>
      <c r="T155" s="61" t="str">
        <f t="shared" si="86"/>
        <v/>
      </c>
      <c r="U155" s="61" t="str">
        <f t="shared" si="86"/>
        <v/>
      </c>
      <c r="V155" s="61" t="str">
        <f t="shared" si="86"/>
        <v/>
      </c>
      <c r="W155" s="61" t="str">
        <f t="shared" si="86"/>
        <v/>
      </c>
      <c r="X155" s="61" t="str">
        <f t="shared" si="86"/>
        <v/>
      </c>
      <c r="Y155" s="61" t="str">
        <f t="shared" si="86"/>
        <v/>
      </c>
      <c r="Z155" s="61" t="str">
        <f t="shared" si="86"/>
        <v/>
      </c>
      <c r="AA155" s="61" t="str">
        <f t="shared" si="86"/>
        <v/>
      </c>
      <c r="AB155" s="61" t="str">
        <f t="shared" si="86"/>
        <v/>
      </c>
      <c r="AC155" s="61" t="str">
        <f t="shared" si="86"/>
        <v/>
      </c>
      <c r="AD155" s="61" t="str">
        <f t="shared" si="86"/>
        <v/>
      </c>
    </row>
    <row r="156" spans="3:30" x14ac:dyDescent="0.25">
      <c r="C156" s="14">
        <f t="shared" si="87"/>
        <v>0</v>
      </c>
      <c r="D156" s="15" t="str">
        <f>IF(OR(C156&lt;1,H156&lt;&gt;"",COUNTIF(P$124:P156,P156)&gt;3),"",VLOOKUP(C156-COUNTA(H$124:H156),DD!$F$1:$G$13,2))</f>
        <v/>
      </c>
      <c r="E156" s="84">
        <f t="shared" si="82"/>
        <v>0</v>
      </c>
      <c r="F156" s="16">
        <f t="shared" si="83"/>
        <v>0</v>
      </c>
      <c r="G156" s="15">
        <f t="shared" si="84"/>
        <v>0</v>
      </c>
      <c r="H156" s="29"/>
      <c r="I156" s="17" t="str">
        <f t="shared" si="80"/>
        <v/>
      </c>
      <c r="P156" s="16" t="str">
        <f t="shared" si="85"/>
        <v>0</v>
      </c>
      <c r="Q156" s="61" t="str">
        <f t="shared" si="86"/>
        <v/>
      </c>
      <c r="R156" s="61" t="str">
        <f t="shared" si="86"/>
        <v/>
      </c>
      <c r="S156" s="61" t="str">
        <f t="shared" si="86"/>
        <v/>
      </c>
      <c r="T156" s="61" t="str">
        <f t="shared" si="86"/>
        <v/>
      </c>
      <c r="U156" s="61" t="str">
        <f t="shared" si="86"/>
        <v/>
      </c>
      <c r="V156" s="61" t="str">
        <f t="shared" si="86"/>
        <v/>
      </c>
      <c r="W156" s="61" t="str">
        <f t="shared" si="86"/>
        <v/>
      </c>
      <c r="X156" s="61" t="str">
        <f t="shared" si="86"/>
        <v/>
      </c>
      <c r="Y156" s="61" t="str">
        <f t="shared" si="86"/>
        <v/>
      </c>
      <c r="Z156" s="61" t="str">
        <f t="shared" si="86"/>
        <v/>
      </c>
      <c r="AA156" s="61" t="str">
        <f t="shared" si="86"/>
        <v/>
      </c>
      <c r="AB156" s="61" t="str">
        <f t="shared" si="86"/>
        <v/>
      </c>
      <c r="AC156" s="61" t="str">
        <f t="shared" si="86"/>
        <v/>
      </c>
      <c r="AD156" s="61" t="str">
        <f t="shared" si="86"/>
        <v/>
      </c>
    </row>
    <row r="157" spans="3:30" x14ac:dyDescent="0.25">
      <c r="C157" s="14">
        <f t="shared" si="87"/>
        <v>0</v>
      </c>
      <c r="D157" s="15" t="str">
        <f>IF(OR(C157&lt;1,H157&lt;&gt;"",COUNTIF(P$124:P157,P157)&gt;3),"",VLOOKUP(C157-COUNTA(H$124:H157),DD!$F$1:$G$13,2))</f>
        <v/>
      </c>
      <c r="E157" s="84">
        <f t="shared" si="82"/>
        <v>0</v>
      </c>
      <c r="F157" s="16">
        <f t="shared" si="83"/>
        <v>0</v>
      </c>
      <c r="G157" s="15">
        <f t="shared" si="84"/>
        <v>0</v>
      </c>
      <c r="H157" s="29"/>
      <c r="I157" s="17" t="str">
        <f t="shared" si="80"/>
        <v/>
      </c>
      <c r="P157" s="16" t="str">
        <f t="shared" si="85"/>
        <v>0</v>
      </c>
      <c r="Q157" s="61" t="str">
        <f t="shared" si="86"/>
        <v/>
      </c>
      <c r="R157" s="61" t="str">
        <f t="shared" si="86"/>
        <v/>
      </c>
      <c r="S157" s="61" t="str">
        <f t="shared" ref="R157:AD163" si="88">IF($G157=S$123,$D157,"")</f>
        <v/>
      </c>
      <c r="T157" s="61" t="str">
        <f t="shared" si="88"/>
        <v/>
      </c>
      <c r="U157" s="61" t="str">
        <f t="shared" si="88"/>
        <v/>
      </c>
      <c r="V157" s="61" t="str">
        <f t="shared" si="88"/>
        <v/>
      </c>
      <c r="W157" s="61" t="str">
        <f t="shared" si="88"/>
        <v/>
      </c>
      <c r="X157" s="61" t="str">
        <f t="shared" si="88"/>
        <v/>
      </c>
      <c r="Y157" s="61" t="str">
        <f t="shared" si="88"/>
        <v/>
      </c>
      <c r="Z157" s="61" t="str">
        <f t="shared" si="88"/>
        <v/>
      </c>
      <c r="AA157" s="61" t="str">
        <f t="shared" si="88"/>
        <v/>
      </c>
      <c r="AB157" s="61" t="str">
        <f t="shared" si="88"/>
        <v/>
      </c>
      <c r="AC157" s="61" t="str">
        <f t="shared" si="88"/>
        <v/>
      </c>
      <c r="AD157" s="61" t="str">
        <f t="shared" si="88"/>
        <v/>
      </c>
    </row>
    <row r="158" spans="3:30" x14ac:dyDescent="0.25">
      <c r="C158" s="14">
        <f t="shared" si="87"/>
        <v>0</v>
      </c>
      <c r="D158" s="15" t="str">
        <f>IF(OR(C158&lt;1,H158&lt;&gt;"",COUNTIF(P$124:P158,P158)&gt;3),"",VLOOKUP(C158-COUNTA(H$124:H158),DD!$F$1:$G$13,2))</f>
        <v/>
      </c>
      <c r="E158" s="84">
        <f t="shared" si="82"/>
        <v>0</v>
      </c>
      <c r="F158" s="16">
        <f t="shared" si="83"/>
        <v>0</v>
      </c>
      <c r="G158" s="15">
        <f t="shared" si="84"/>
        <v>0</v>
      </c>
      <c r="H158" s="29"/>
      <c r="I158" s="17" t="str">
        <f t="shared" si="80"/>
        <v/>
      </c>
      <c r="P158" s="16" t="str">
        <f t="shared" si="85"/>
        <v>0</v>
      </c>
      <c r="Q158" s="61" t="str">
        <f t="shared" ref="Q158:Q163" si="89">IF($G158=Q$123,$D158,"")</f>
        <v/>
      </c>
      <c r="R158" s="61" t="str">
        <f t="shared" si="88"/>
        <v/>
      </c>
      <c r="S158" s="61" t="str">
        <f t="shared" si="88"/>
        <v/>
      </c>
      <c r="T158" s="61" t="str">
        <f t="shared" si="88"/>
        <v/>
      </c>
      <c r="U158" s="61" t="str">
        <f t="shared" si="88"/>
        <v/>
      </c>
      <c r="V158" s="61" t="str">
        <f t="shared" si="88"/>
        <v/>
      </c>
      <c r="W158" s="61" t="str">
        <f t="shared" si="88"/>
        <v/>
      </c>
      <c r="X158" s="61" t="str">
        <f t="shared" si="88"/>
        <v/>
      </c>
      <c r="Y158" s="61" t="str">
        <f t="shared" si="88"/>
        <v/>
      </c>
      <c r="Z158" s="61" t="str">
        <f t="shared" si="88"/>
        <v/>
      </c>
      <c r="AA158" s="61" t="str">
        <f t="shared" si="88"/>
        <v/>
      </c>
      <c r="AB158" s="61" t="str">
        <f t="shared" si="88"/>
        <v/>
      </c>
      <c r="AC158" s="61" t="str">
        <f t="shared" si="88"/>
        <v/>
      </c>
      <c r="AD158" s="61" t="str">
        <f t="shared" si="88"/>
        <v/>
      </c>
    </row>
    <row r="159" spans="3:30" x14ac:dyDescent="0.25">
      <c r="C159" s="14">
        <f t="shared" si="87"/>
        <v>0</v>
      </c>
      <c r="D159" s="15" t="str">
        <f>IF(OR(C159&lt;1,H159&lt;&gt;"",COUNTIF(P$124:P159,P159)&gt;3),"",VLOOKUP(C159-COUNTA(H$124:H159),DD!$F$1:$G$13,2))</f>
        <v/>
      </c>
      <c r="E159" s="84">
        <f t="shared" si="82"/>
        <v>0</v>
      </c>
      <c r="F159" s="16">
        <f t="shared" si="83"/>
        <v>0</v>
      </c>
      <c r="G159" s="15">
        <f t="shared" si="84"/>
        <v>0</v>
      </c>
      <c r="H159" s="29"/>
      <c r="I159" s="17" t="str">
        <f t="shared" si="80"/>
        <v/>
      </c>
      <c r="P159" s="16" t="str">
        <f t="shared" si="85"/>
        <v>0</v>
      </c>
      <c r="Q159" s="61" t="str">
        <f t="shared" si="89"/>
        <v/>
      </c>
      <c r="R159" s="61" t="str">
        <f t="shared" si="88"/>
        <v/>
      </c>
      <c r="S159" s="61" t="str">
        <f t="shared" si="88"/>
        <v/>
      </c>
      <c r="T159" s="61" t="str">
        <f t="shared" si="88"/>
        <v/>
      </c>
      <c r="U159" s="61" t="str">
        <f t="shared" si="88"/>
        <v/>
      </c>
      <c r="V159" s="61" t="str">
        <f t="shared" si="88"/>
        <v/>
      </c>
      <c r="W159" s="61" t="str">
        <f t="shared" si="88"/>
        <v/>
      </c>
      <c r="X159" s="61" t="str">
        <f t="shared" si="88"/>
        <v/>
      </c>
      <c r="Y159" s="61" t="str">
        <f t="shared" si="88"/>
        <v/>
      </c>
      <c r="Z159" s="61" t="str">
        <f t="shared" si="88"/>
        <v/>
      </c>
      <c r="AA159" s="61" t="str">
        <f t="shared" si="88"/>
        <v/>
      </c>
      <c r="AB159" s="61" t="str">
        <f t="shared" si="88"/>
        <v/>
      </c>
      <c r="AC159" s="61" t="str">
        <f t="shared" si="88"/>
        <v/>
      </c>
      <c r="AD159" s="61" t="str">
        <f t="shared" si="88"/>
        <v/>
      </c>
    </row>
    <row r="160" spans="3:30" x14ac:dyDescent="0.25">
      <c r="C160" s="14">
        <f t="shared" si="87"/>
        <v>0</v>
      </c>
      <c r="D160" s="15" t="str">
        <f>IF(OR(C160&lt;1,H160&lt;&gt;"",COUNTIF(P$124:P160,P160)&gt;3),"",VLOOKUP(C160-COUNTA(H$124:H160),DD!$F$1:$G$13,2))</f>
        <v/>
      </c>
      <c r="E160" s="84">
        <f t="shared" si="82"/>
        <v>0</v>
      </c>
      <c r="F160" s="16">
        <f t="shared" si="83"/>
        <v>0</v>
      </c>
      <c r="G160" s="15">
        <f t="shared" si="84"/>
        <v>0</v>
      </c>
      <c r="H160" s="29"/>
      <c r="I160" s="17" t="str">
        <f t="shared" si="80"/>
        <v/>
      </c>
      <c r="P160" s="16" t="str">
        <f t="shared" si="85"/>
        <v>0</v>
      </c>
      <c r="Q160" s="61" t="str">
        <f t="shared" si="89"/>
        <v/>
      </c>
      <c r="R160" s="61" t="str">
        <f t="shared" si="88"/>
        <v/>
      </c>
      <c r="S160" s="61" t="str">
        <f t="shared" si="88"/>
        <v/>
      </c>
      <c r="T160" s="61" t="str">
        <f t="shared" si="88"/>
        <v/>
      </c>
      <c r="U160" s="61" t="str">
        <f t="shared" si="88"/>
        <v/>
      </c>
      <c r="V160" s="61" t="str">
        <f t="shared" si="88"/>
        <v/>
      </c>
      <c r="W160" s="61" t="str">
        <f t="shared" si="88"/>
        <v/>
      </c>
      <c r="X160" s="61" t="str">
        <f t="shared" si="88"/>
        <v/>
      </c>
      <c r="Y160" s="61" t="str">
        <f t="shared" si="88"/>
        <v/>
      </c>
      <c r="Z160" s="61" t="str">
        <f t="shared" si="88"/>
        <v/>
      </c>
      <c r="AA160" s="61" t="str">
        <f t="shared" si="88"/>
        <v/>
      </c>
      <c r="AB160" s="61" t="str">
        <f t="shared" si="88"/>
        <v/>
      </c>
      <c r="AC160" s="61" t="str">
        <f t="shared" si="88"/>
        <v/>
      </c>
      <c r="AD160" s="61" t="str">
        <f t="shared" si="88"/>
        <v/>
      </c>
    </row>
    <row r="161" spans="3:30" x14ac:dyDescent="0.25">
      <c r="C161" s="14">
        <f t="shared" si="87"/>
        <v>0</v>
      </c>
      <c r="D161" s="15" t="str">
        <f>IF(OR(C161&lt;1,H161&lt;&gt;"",COUNTIF(P$124:P161,P161)&gt;3),"",VLOOKUP(C161-COUNTA(H$124:H161),DD!$F$1:$G$13,2))</f>
        <v/>
      </c>
      <c r="E161" s="84">
        <f t="shared" si="82"/>
        <v>0</v>
      </c>
      <c r="F161" s="16">
        <f t="shared" si="83"/>
        <v>0</v>
      </c>
      <c r="G161" s="15">
        <f t="shared" si="84"/>
        <v>0</v>
      </c>
      <c r="H161" s="29"/>
      <c r="I161" s="17" t="str">
        <f t="shared" si="80"/>
        <v/>
      </c>
      <c r="P161" s="16" t="str">
        <f t="shared" si="85"/>
        <v>0</v>
      </c>
      <c r="Q161" s="61" t="str">
        <f t="shared" si="89"/>
        <v/>
      </c>
      <c r="R161" s="61" t="str">
        <f t="shared" si="88"/>
        <v/>
      </c>
      <c r="S161" s="61" t="str">
        <f t="shared" si="88"/>
        <v/>
      </c>
      <c r="T161" s="61" t="str">
        <f t="shared" si="88"/>
        <v/>
      </c>
      <c r="U161" s="61" t="str">
        <f t="shared" si="88"/>
        <v/>
      </c>
      <c r="V161" s="61" t="str">
        <f t="shared" si="88"/>
        <v/>
      </c>
      <c r="W161" s="61" t="str">
        <f t="shared" si="88"/>
        <v/>
      </c>
      <c r="X161" s="61" t="str">
        <f t="shared" si="88"/>
        <v/>
      </c>
      <c r="Y161" s="61" t="str">
        <f t="shared" si="88"/>
        <v/>
      </c>
      <c r="Z161" s="61" t="str">
        <f t="shared" si="88"/>
        <v/>
      </c>
      <c r="AA161" s="61" t="str">
        <f t="shared" si="88"/>
        <v/>
      </c>
      <c r="AB161" s="61" t="str">
        <f t="shared" si="88"/>
        <v/>
      </c>
      <c r="AC161" s="61" t="str">
        <f t="shared" si="88"/>
        <v/>
      </c>
      <c r="AD161" s="61" t="str">
        <f t="shared" si="88"/>
        <v/>
      </c>
    </row>
    <row r="162" spans="3:30" x14ac:dyDescent="0.25">
      <c r="C162" s="14">
        <f t="shared" si="87"/>
        <v>0</v>
      </c>
      <c r="D162" s="15" t="str">
        <f>IF(OR(C162&lt;1,H162&lt;&gt;"",COUNTIF(P$124:P162,P162)&gt;3),"",VLOOKUP(C162-COUNTA(H$124:H162),DD!$F$1:$G$13,2))</f>
        <v/>
      </c>
      <c r="E162" s="84">
        <f t="shared" si="82"/>
        <v>0</v>
      </c>
      <c r="F162" s="16">
        <f t="shared" si="83"/>
        <v>0</v>
      </c>
      <c r="G162" s="15">
        <f t="shared" si="84"/>
        <v>0</v>
      </c>
      <c r="H162" s="29"/>
      <c r="I162" s="17" t="str">
        <f t="shared" si="80"/>
        <v/>
      </c>
      <c r="P162" s="16" t="str">
        <f t="shared" si="85"/>
        <v>0</v>
      </c>
      <c r="Q162" s="61" t="str">
        <f t="shared" si="89"/>
        <v/>
      </c>
      <c r="R162" s="61" t="str">
        <f t="shared" si="88"/>
        <v/>
      </c>
      <c r="S162" s="61" t="str">
        <f t="shared" si="88"/>
        <v/>
      </c>
      <c r="T162" s="61" t="str">
        <f t="shared" si="88"/>
        <v/>
      </c>
      <c r="U162" s="61" t="str">
        <f t="shared" si="88"/>
        <v/>
      </c>
      <c r="V162" s="61" t="str">
        <f t="shared" si="88"/>
        <v/>
      </c>
      <c r="W162" s="61" t="str">
        <f t="shared" si="88"/>
        <v/>
      </c>
      <c r="X162" s="61" t="str">
        <f t="shared" si="88"/>
        <v/>
      </c>
      <c r="Y162" s="61" t="str">
        <f t="shared" si="88"/>
        <v/>
      </c>
      <c r="Z162" s="61" t="str">
        <f t="shared" si="88"/>
        <v/>
      </c>
      <c r="AA162" s="61" t="str">
        <f t="shared" si="88"/>
        <v/>
      </c>
      <c r="AB162" s="61" t="str">
        <f t="shared" si="88"/>
        <v/>
      </c>
      <c r="AC162" s="61" t="str">
        <f t="shared" si="88"/>
        <v/>
      </c>
      <c r="AD162" s="61" t="str">
        <f t="shared" si="88"/>
        <v/>
      </c>
    </row>
    <row r="163" spans="3:30" ht="15.75" thickBot="1" x14ac:dyDescent="0.3">
      <c r="C163" s="30">
        <f t="shared" si="87"/>
        <v>0</v>
      </c>
      <c r="D163" s="31" t="str">
        <f>IF(OR(C163&lt;1,H163&lt;&gt;"",COUNTIF(P$124:P163,P163)&gt;3),"",VLOOKUP(C163-COUNTA(H$124:H163),DD!$F$1:$G$13,2))</f>
        <v/>
      </c>
      <c r="E163" s="85">
        <f t="shared" si="82"/>
        <v>0</v>
      </c>
      <c r="F163" s="32">
        <f t="shared" si="83"/>
        <v>0</v>
      </c>
      <c r="G163" s="31">
        <f t="shared" si="84"/>
        <v>0</v>
      </c>
      <c r="H163" s="33"/>
      <c r="I163" s="34" t="str">
        <f t="shared" si="80"/>
        <v/>
      </c>
      <c r="P163" s="16" t="str">
        <f t="shared" si="85"/>
        <v>0</v>
      </c>
      <c r="Q163" s="61" t="str">
        <f t="shared" si="89"/>
        <v/>
      </c>
      <c r="R163" s="61" t="str">
        <f t="shared" si="88"/>
        <v/>
      </c>
      <c r="S163" s="61" t="str">
        <f t="shared" si="88"/>
        <v/>
      </c>
      <c r="T163" s="61" t="str">
        <f t="shared" si="88"/>
        <v/>
      </c>
      <c r="U163" s="61" t="str">
        <f t="shared" si="88"/>
        <v/>
      </c>
      <c r="V163" s="61" t="str">
        <f t="shared" si="88"/>
        <v/>
      </c>
      <c r="W163" s="61" t="str">
        <f t="shared" si="88"/>
        <v/>
      </c>
      <c r="X163" s="61" t="str">
        <f t="shared" si="88"/>
        <v/>
      </c>
      <c r="Y163" s="61" t="str">
        <f t="shared" si="88"/>
        <v/>
      </c>
      <c r="Z163" s="61" t="str">
        <f t="shared" si="88"/>
        <v/>
      </c>
      <c r="AA163" s="61" t="str">
        <f t="shared" si="88"/>
        <v/>
      </c>
      <c r="AB163" s="61" t="str">
        <f t="shared" si="88"/>
        <v/>
      </c>
      <c r="AC163" s="61" t="str">
        <f t="shared" si="88"/>
        <v/>
      </c>
      <c r="AD163" s="61" t="str">
        <f t="shared" si="88"/>
        <v/>
      </c>
    </row>
    <row r="164" spans="3:30" x14ac:dyDescent="0.25">
      <c r="M164"/>
    </row>
  </sheetData>
  <sheetProtection algorithmName="SHA-512" hashValue="/MG6Qf7RU6yPoRgVsh8PN5PKGDbkuxjgnW1adHQuwO+5vEb2pAv1xcQ4JQsg7L0SuDpoV48JonfnB7WQ0PNqRw==" saltValue="s/INWgguNZMDRHedB59HYg==" spinCount="100000" sheet="1" objects="1" scenarios="1"/>
  <mergeCells count="120">
    <mergeCell ref="A65:A67"/>
    <mergeCell ref="B65:B67"/>
    <mergeCell ref="C65:C67"/>
    <mergeCell ref="A68:A70"/>
    <mergeCell ref="B68:B70"/>
    <mergeCell ref="C68:C70"/>
    <mergeCell ref="A71:A73"/>
    <mergeCell ref="B71:B73"/>
    <mergeCell ref="C71:C73"/>
    <mergeCell ref="A56:A58"/>
    <mergeCell ref="B56:B58"/>
    <mergeCell ref="C56:C58"/>
    <mergeCell ref="A59:A61"/>
    <mergeCell ref="B59:B61"/>
    <mergeCell ref="C59:C61"/>
    <mergeCell ref="A62:A64"/>
    <mergeCell ref="B62:B64"/>
    <mergeCell ref="C62:C64"/>
    <mergeCell ref="A47:A49"/>
    <mergeCell ref="B47:B49"/>
    <mergeCell ref="C47:C49"/>
    <mergeCell ref="A50:A52"/>
    <mergeCell ref="B50:B52"/>
    <mergeCell ref="C50:C52"/>
    <mergeCell ref="A53:A55"/>
    <mergeCell ref="B53:B55"/>
    <mergeCell ref="C53:C55"/>
    <mergeCell ref="A38:A40"/>
    <mergeCell ref="B38:B40"/>
    <mergeCell ref="C38:C40"/>
    <mergeCell ref="A41:A43"/>
    <mergeCell ref="B41:B43"/>
    <mergeCell ref="C41:C43"/>
    <mergeCell ref="A44:A46"/>
    <mergeCell ref="B44:B46"/>
    <mergeCell ref="C44:C46"/>
    <mergeCell ref="A29:A31"/>
    <mergeCell ref="B29:B31"/>
    <mergeCell ref="C29:C31"/>
    <mergeCell ref="A32:A34"/>
    <mergeCell ref="B32:B34"/>
    <mergeCell ref="C32:C34"/>
    <mergeCell ref="A35:A37"/>
    <mergeCell ref="B35:B37"/>
    <mergeCell ref="C35:C37"/>
    <mergeCell ref="A20:A22"/>
    <mergeCell ref="B20:B22"/>
    <mergeCell ref="C20:C22"/>
    <mergeCell ref="A23:A25"/>
    <mergeCell ref="B23:B25"/>
    <mergeCell ref="C23:C25"/>
    <mergeCell ref="A26:A28"/>
    <mergeCell ref="B26:B28"/>
    <mergeCell ref="C26:C28"/>
    <mergeCell ref="A11:A13"/>
    <mergeCell ref="B11:B13"/>
    <mergeCell ref="C11:C13"/>
    <mergeCell ref="A14:A16"/>
    <mergeCell ref="B14:B16"/>
    <mergeCell ref="C14:C16"/>
    <mergeCell ref="A17:A19"/>
    <mergeCell ref="B17:B19"/>
    <mergeCell ref="C17:C19"/>
    <mergeCell ref="A2:A4"/>
    <mergeCell ref="B2:B4"/>
    <mergeCell ref="C2:C4"/>
    <mergeCell ref="A5:A7"/>
    <mergeCell ref="B5:B7"/>
    <mergeCell ref="C5:C7"/>
    <mergeCell ref="A8:A10"/>
    <mergeCell ref="B8:B10"/>
    <mergeCell ref="C8:C10"/>
    <mergeCell ref="A80:A82"/>
    <mergeCell ref="B80:B82"/>
    <mergeCell ref="C80:C82"/>
    <mergeCell ref="A83:A85"/>
    <mergeCell ref="B83:B85"/>
    <mergeCell ref="C83:C85"/>
    <mergeCell ref="A74:A76"/>
    <mergeCell ref="B74:B76"/>
    <mergeCell ref="C74:C76"/>
    <mergeCell ref="A77:A79"/>
    <mergeCell ref="B77:B79"/>
    <mergeCell ref="C77:C79"/>
    <mergeCell ref="A92:A94"/>
    <mergeCell ref="B92:B94"/>
    <mergeCell ref="C92:C94"/>
    <mergeCell ref="A95:A97"/>
    <mergeCell ref="B95:B97"/>
    <mergeCell ref="C95:C97"/>
    <mergeCell ref="A86:A88"/>
    <mergeCell ref="B86:B88"/>
    <mergeCell ref="C86:C88"/>
    <mergeCell ref="A89:A91"/>
    <mergeCell ref="B89:B91"/>
    <mergeCell ref="C89:C91"/>
    <mergeCell ref="A104:A106"/>
    <mergeCell ref="B104:B106"/>
    <mergeCell ref="C104:C106"/>
    <mergeCell ref="A107:A109"/>
    <mergeCell ref="B107:B109"/>
    <mergeCell ref="C107:C109"/>
    <mergeCell ref="A98:A100"/>
    <mergeCell ref="B98:B100"/>
    <mergeCell ref="C98:C100"/>
    <mergeCell ref="A101:A103"/>
    <mergeCell ref="B101:B103"/>
    <mergeCell ref="C101:C103"/>
    <mergeCell ref="A116:A118"/>
    <mergeCell ref="B116:B118"/>
    <mergeCell ref="C116:C118"/>
    <mergeCell ref="A119:A121"/>
    <mergeCell ref="B119:B121"/>
    <mergeCell ref="C119:C121"/>
    <mergeCell ref="A110:A112"/>
    <mergeCell ref="B110:B112"/>
    <mergeCell ref="C110:C112"/>
    <mergeCell ref="A113:A115"/>
    <mergeCell ref="B113:B115"/>
    <mergeCell ref="C113:C115"/>
  </mergeCells>
  <conditionalFormatting sqref="E3">
    <cfRule type="expression" dxfId="1125" priority="153">
      <formula>IF(E3="",FALSE,IF(LEFT(E3,1)=LEFT(E2,1),TRUE,FALSE))</formula>
    </cfRule>
  </conditionalFormatting>
  <conditionalFormatting sqref="E4">
    <cfRule type="expression" dxfId="1124" priority="152">
      <formula>IF(E4="",FALSE,IF(OR(LEFT(E4,LEN(E4)-1)=LEFT(E3,LEN(E3)-1),LEFT(E4,LEN(E4)-1)=LEFT(E2,LEN(E2)-1)),TRUE,FALSE))</formula>
    </cfRule>
  </conditionalFormatting>
  <conditionalFormatting sqref="E6">
    <cfRule type="expression" dxfId="1123" priority="149">
      <formula>IF(E6="",FALSE,IF(LEFT(E6,1)=LEFT(E5,1),TRUE,FALSE))</formula>
    </cfRule>
  </conditionalFormatting>
  <conditionalFormatting sqref="E7">
    <cfRule type="expression" dxfId="1122" priority="148">
      <formula>IF(E7="",FALSE,IF(OR(LEFT(E7,LEN(E7)-1)=LEFT(E6,LEN(E6)-1),LEFT(E7,LEN(E7)-1)=LEFT(E5,LEN(E5)-1)),TRUE,FALSE))</formula>
    </cfRule>
  </conditionalFormatting>
  <conditionalFormatting sqref="E9">
    <cfRule type="expression" dxfId="1121" priority="145">
      <formula>IF(E9="",FALSE,IF(LEFT(E9,1)=LEFT(E8,1),TRUE,FALSE))</formula>
    </cfRule>
  </conditionalFormatting>
  <conditionalFormatting sqref="E10">
    <cfRule type="expression" dxfId="1120" priority="144">
      <formula>IF(E10="",FALSE,IF(OR(LEFT(E10,LEN(E10)-1)=LEFT(E9,LEN(E9)-1),LEFT(E10,LEN(E10)-1)=LEFT(E8,LEN(E8)-1)),TRUE,FALSE))</formula>
    </cfRule>
  </conditionalFormatting>
  <conditionalFormatting sqref="E12">
    <cfRule type="expression" dxfId="1119" priority="141">
      <formula>IF(E12="",FALSE,IF(LEFT(E12,1)=LEFT(E11,1),TRUE,FALSE))</formula>
    </cfRule>
  </conditionalFormatting>
  <conditionalFormatting sqref="E13">
    <cfRule type="expression" dxfId="1118" priority="140">
      <formula>IF(E13="",FALSE,IF(OR(LEFT(E13,LEN(E13)-1)=LEFT(E12,LEN(E12)-1),LEFT(E13,LEN(E13)-1)=LEFT(E11,LEN(E11)-1)),TRUE,FALSE))</formula>
    </cfRule>
  </conditionalFormatting>
  <conditionalFormatting sqref="E15">
    <cfRule type="expression" dxfId="1117" priority="137">
      <formula>IF(E15="",FALSE,IF(LEFT(E15,1)=LEFT(E14,1),TRUE,FALSE))</formula>
    </cfRule>
  </conditionalFormatting>
  <conditionalFormatting sqref="E16">
    <cfRule type="expression" dxfId="1116" priority="136">
      <formula>IF(E16="",FALSE,IF(OR(LEFT(E16,LEN(E16)-1)=LEFT(E15,LEN(E15)-1),LEFT(E16,LEN(E16)-1)=LEFT(E14,LEN(E14)-1)),TRUE,FALSE))</formula>
    </cfRule>
  </conditionalFormatting>
  <conditionalFormatting sqref="E18">
    <cfRule type="expression" dxfId="1115" priority="133">
      <formula>IF(E18="",FALSE,IF(LEFT(E18,1)=LEFT(E17,1),TRUE,FALSE))</formula>
    </cfRule>
  </conditionalFormatting>
  <conditionalFormatting sqref="E19">
    <cfRule type="expression" dxfId="1114" priority="132">
      <formula>IF(E19="",FALSE,IF(OR(LEFT(E19,LEN(E19)-1)=LEFT(E18,LEN(E18)-1),LEFT(E19,LEN(E19)-1)=LEFT(E17,LEN(E17)-1)),TRUE,FALSE))</formula>
    </cfRule>
  </conditionalFormatting>
  <conditionalFormatting sqref="E21">
    <cfRule type="expression" dxfId="1113" priority="129">
      <formula>IF(E21="",FALSE,IF(LEFT(E21,1)=LEFT(E20,1),TRUE,FALSE))</formula>
    </cfRule>
  </conditionalFormatting>
  <conditionalFormatting sqref="E22">
    <cfRule type="expression" dxfId="1112" priority="128">
      <formula>IF(E22="",FALSE,IF(OR(LEFT(E22,LEN(E22)-1)=LEFT(E21,LEN(E21)-1),LEFT(E22,LEN(E22)-1)=LEFT(E20,LEN(E20)-1)),TRUE,FALSE))</formula>
    </cfRule>
  </conditionalFormatting>
  <conditionalFormatting sqref="E24">
    <cfRule type="expression" dxfId="1111" priority="125">
      <formula>IF(E24="",FALSE,IF(LEFT(E24,1)=LEFT(E23,1),TRUE,FALSE))</formula>
    </cfRule>
  </conditionalFormatting>
  <conditionalFormatting sqref="E25">
    <cfRule type="expression" dxfId="1110" priority="124">
      <formula>IF(E25="",FALSE,IF(OR(LEFT(E25,LEN(E25)-1)=LEFT(E24,LEN(E24)-1),LEFT(E25,LEN(E25)-1)=LEFT(E23,LEN(E23)-1)),TRUE,FALSE))</formula>
    </cfRule>
  </conditionalFormatting>
  <conditionalFormatting sqref="E27">
    <cfRule type="expression" dxfId="1109" priority="121">
      <formula>IF(E27="",FALSE,IF(LEFT(E27,1)=LEFT(E26,1),TRUE,FALSE))</formula>
    </cfRule>
  </conditionalFormatting>
  <conditionalFormatting sqref="E28">
    <cfRule type="expression" dxfId="1108" priority="120">
      <formula>IF(E28="",FALSE,IF(OR(LEFT(E28,LEN(E28)-1)=LEFT(E27,LEN(E27)-1),LEFT(E28,LEN(E28)-1)=LEFT(E26,LEN(E26)-1)),TRUE,FALSE))</formula>
    </cfRule>
  </conditionalFormatting>
  <conditionalFormatting sqref="E30">
    <cfRule type="expression" dxfId="1107" priority="117">
      <formula>IF(E30="",FALSE,IF(LEFT(E30,1)=LEFT(E29,1),TRUE,FALSE))</formula>
    </cfRule>
  </conditionalFormatting>
  <conditionalFormatting sqref="E31">
    <cfRule type="expression" dxfId="1106" priority="116">
      <formula>IF(E31="",FALSE,IF(OR(LEFT(E31,LEN(E31)-1)=LEFT(E30,LEN(E30)-1),LEFT(E31,LEN(E31)-1)=LEFT(E29,LEN(E29)-1)),TRUE,FALSE))</formula>
    </cfRule>
  </conditionalFormatting>
  <conditionalFormatting sqref="E33">
    <cfRule type="expression" dxfId="1105" priority="113">
      <formula>IF(E33="",FALSE,IF(LEFT(E33,1)=LEFT(E32,1),TRUE,FALSE))</formula>
    </cfRule>
  </conditionalFormatting>
  <conditionalFormatting sqref="E34">
    <cfRule type="expression" dxfId="1104" priority="112">
      <formula>IF(E34="",FALSE,IF(OR(LEFT(E34,LEN(E34)-1)=LEFT(E33,LEN(E33)-1),LEFT(E34,LEN(E34)-1)=LEFT(E32,LEN(E32)-1)),TRUE,FALSE))</formula>
    </cfRule>
  </conditionalFormatting>
  <conditionalFormatting sqref="E36">
    <cfRule type="expression" dxfId="1103" priority="109">
      <formula>IF(E36="",FALSE,IF(LEFT(E36,1)=LEFT(E35,1),TRUE,FALSE))</formula>
    </cfRule>
  </conditionalFormatting>
  <conditionalFormatting sqref="E37">
    <cfRule type="expression" dxfId="1102" priority="108">
      <formula>IF(E37="",FALSE,IF(OR(LEFT(E37,LEN(E37)-1)=LEFT(E36,LEN(E36)-1),LEFT(E37,LEN(E37)-1)=LEFT(E35,LEN(E35)-1)),TRUE,FALSE))</formula>
    </cfRule>
  </conditionalFormatting>
  <conditionalFormatting sqref="E39">
    <cfRule type="expression" dxfId="1101" priority="105">
      <formula>IF(E39="",FALSE,IF(LEFT(E39,1)=LEFT(E38,1),TRUE,FALSE))</formula>
    </cfRule>
  </conditionalFormatting>
  <conditionalFormatting sqref="E40">
    <cfRule type="expression" dxfId="1100" priority="104">
      <formula>IF(E40="",FALSE,IF(OR(LEFT(E40,LEN(E40)-1)=LEFT(E39,LEN(E39)-1),LEFT(E40,LEN(E40)-1)=LEFT(E38,LEN(E38)-1)),TRUE,FALSE))</formula>
    </cfRule>
  </conditionalFormatting>
  <conditionalFormatting sqref="E42">
    <cfRule type="expression" dxfId="1099" priority="101">
      <formula>IF(E42="",FALSE,IF(LEFT(E42,1)=LEFT(E41,1),TRUE,FALSE))</formula>
    </cfRule>
  </conditionalFormatting>
  <conditionalFormatting sqref="E43">
    <cfRule type="expression" dxfId="1098" priority="100">
      <formula>IF(E43="",FALSE,IF(OR(LEFT(E43,LEN(E43)-1)=LEFT(E42,LEN(E42)-1),LEFT(E43,LEN(E43)-1)=LEFT(E41,LEN(E41)-1)),TRUE,FALSE))</formula>
    </cfRule>
  </conditionalFormatting>
  <conditionalFormatting sqref="E45">
    <cfRule type="expression" dxfId="1097" priority="97">
      <formula>IF(E45="",FALSE,IF(LEFT(E45,1)=LEFT(E44,1),TRUE,FALSE))</formula>
    </cfRule>
  </conditionalFormatting>
  <conditionalFormatting sqref="E46">
    <cfRule type="expression" dxfId="1096" priority="96">
      <formula>IF(E46="",FALSE,IF(OR(LEFT(E46,LEN(E46)-1)=LEFT(E45,LEN(E45)-1),LEFT(E46,LEN(E46)-1)=LEFT(E44,LEN(E44)-1)),TRUE,FALSE))</formula>
    </cfRule>
  </conditionalFormatting>
  <conditionalFormatting sqref="E48">
    <cfRule type="expression" dxfId="1095" priority="93">
      <formula>IF(E48="",FALSE,IF(LEFT(E48,1)=LEFT(E47,1),TRUE,FALSE))</formula>
    </cfRule>
  </conditionalFormatting>
  <conditionalFormatting sqref="E49">
    <cfRule type="expression" dxfId="1094" priority="92">
      <formula>IF(E49="",FALSE,IF(OR(LEFT(E49,LEN(E49)-1)=LEFT(E48,LEN(E48)-1),LEFT(E49,LEN(E49)-1)=LEFT(E47,LEN(E47)-1)),TRUE,FALSE))</formula>
    </cfRule>
  </conditionalFormatting>
  <conditionalFormatting sqref="E51">
    <cfRule type="expression" dxfId="1093" priority="89">
      <formula>IF(E51="",FALSE,IF(LEFT(E51,1)=LEFT(E50,1),TRUE,FALSE))</formula>
    </cfRule>
  </conditionalFormatting>
  <conditionalFormatting sqref="E52">
    <cfRule type="expression" dxfId="1092" priority="88">
      <formula>IF(E52="",FALSE,IF(OR(LEFT(E52,LEN(E52)-1)=LEFT(E51,LEN(E51)-1),LEFT(E52,LEN(E52)-1)=LEFT(E50,LEN(E50)-1)),TRUE,FALSE))</formula>
    </cfRule>
  </conditionalFormatting>
  <conditionalFormatting sqref="E54">
    <cfRule type="expression" dxfId="1091" priority="85">
      <formula>IF(E54="",FALSE,IF(LEFT(E54,1)=LEFT(E53,1),TRUE,FALSE))</formula>
    </cfRule>
  </conditionalFormatting>
  <conditionalFormatting sqref="E55">
    <cfRule type="expression" dxfId="1090" priority="84">
      <formula>IF(E55="",FALSE,IF(OR(LEFT(E55,LEN(E55)-1)=LEFT(E54,LEN(E54)-1),LEFT(E55,LEN(E55)-1)=LEFT(E53,LEN(E53)-1)),TRUE,FALSE))</formula>
    </cfRule>
  </conditionalFormatting>
  <conditionalFormatting sqref="E57">
    <cfRule type="expression" dxfId="1089" priority="81">
      <formula>IF(E57="",FALSE,IF(LEFT(E57,1)=LEFT(E56,1),TRUE,FALSE))</formula>
    </cfRule>
  </conditionalFormatting>
  <conditionalFormatting sqref="E58">
    <cfRule type="expression" dxfId="1088" priority="80">
      <formula>IF(E58="",FALSE,IF(OR(LEFT(E58,LEN(E58)-1)=LEFT(E57,LEN(E57)-1),LEFT(E58,LEN(E58)-1)=LEFT(E56,LEN(E56)-1)),TRUE,FALSE))</formula>
    </cfRule>
  </conditionalFormatting>
  <conditionalFormatting sqref="E60">
    <cfRule type="expression" dxfId="1087" priority="77">
      <formula>IF(E60="",FALSE,IF(LEFT(E60,1)=LEFT(E59,1),TRUE,FALSE))</formula>
    </cfRule>
  </conditionalFormatting>
  <conditionalFormatting sqref="E61">
    <cfRule type="expression" dxfId="1086" priority="76">
      <formula>IF(E61="",FALSE,IF(OR(LEFT(E61,LEN(E61)-1)=LEFT(E60,LEN(E60)-1),LEFT(E61,LEN(E61)-1)=LEFT(E59,LEN(E59)-1)),TRUE,FALSE))</formula>
    </cfRule>
  </conditionalFormatting>
  <conditionalFormatting sqref="E63">
    <cfRule type="expression" dxfId="1085" priority="73">
      <formula>IF(E63="",FALSE,IF(LEFT(E63,1)=LEFT(E62,1),TRUE,FALSE))</formula>
    </cfRule>
  </conditionalFormatting>
  <conditionalFormatting sqref="E64">
    <cfRule type="expression" dxfId="1084" priority="72">
      <formula>IF(E64="",FALSE,IF(OR(LEFT(E64,LEN(E64)-1)=LEFT(E63,LEN(E63)-1),LEFT(E64,LEN(E64)-1)=LEFT(E62,LEN(E62)-1)),TRUE,FALSE))</formula>
    </cfRule>
  </conditionalFormatting>
  <conditionalFormatting sqref="E66">
    <cfRule type="expression" dxfId="1083" priority="69">
      <formula>IF(E66="",FALSE,IF(LEFT(E66,1)=LEFT(E65,1),TRUE,FALSE))</formula>
    </cfRule>
  </conditionalFormatting>
  <conditionalFormatting sqref="E67">
    <cfRule type="expression" dxfId="1082" priority="68">
      <formula>IF(E67="",FALSE,IF(OR(LEFT(E67,LEN(E67)-1)=LEFT(E66,LEN(E66)-1),LEFT(E67,LEN(E67)-1)=LEFT(E65,LEN(E65)-1)),TRUE,FALSE))</formula>
    </cfRule>
  </conditionalFormatting>
  <conditionalFormatting sqref="E69">
    <cfRule type="expression" dxfId="1081" priority="65">
      <formula>IF(E69="",FALSE,IF(LEFT(E69,1)=LEFT(E68,1),TRUE,FALSE))</formula>
    </cfRule>
  </conditionalFormatting>
  <conditionalFormatting sqref="E70">
    <cfRule type="expression" dxfId="1080" priority="64">
      <formula>IF(E70="",FALSE,IF(OR(LEFT(E70,LEN(E70)-1)=LEFT(E69,LEN(E69)-1),LEFT(E70,LEN(E70)-1)=LEFT(E68,LEN(E68)-1)),TRUE,FALSE))</formula>
    </cfRule>
  </conditionalFormatting>
  <conditionalFormatting sqref="E72">
    <cfRule type="expression" dxfId="1079" priority="61">
      <formula>IF(E72="",FALSE,IF(LEFT(E72,1)=LEFT(E71,1),TRUE,FALSE))</formula>
    </cfRule>
  </conditionalFormatting>
  <conditionalFormatting sqref="E73 E79 E85 E109 E115 E121">
    <cfRule type="expression" dxfId="1078" priority="60">
      <formula>IF(E73="",FALSE,IF(OR(LEFT(E73,LEN(E73)-1)=LEFT(E72,LEN(E72)-1),LEFT(E73,LEN(E73)-1)=LEFT(E71,LEN(E71)-1)),TRUE,FALSE))</formula>
    </cfRule>
  </conditionalFormatting>
  <conditionalFormatting sqref="E75">
    <cfRule type="expression" dxfId="1077" priority="57">
      <formula>IF(E75="",FALSE,IF(LEFT(E75,1)=LEFT(E74,1),TRUE,FALSE))</formula>
    </cfRule>
  </conditionalFormatting>
  <conditionalFormatting sqref="E76">
    <cfRule type="expression" dxfId="1076" priority="56">
      <formula>IF(E76="",FALSE,IF(OR(LEFT(E76,LEN(E76)-1)=LEFT(E75,LEN(E75)-1),LEFT(E76,LEN(E76)-1)=LEFT(E74,LEN(E74)-1)),TRUE,FALSE))</formula>
    </cfRule>
  </conditionalFormatting>
  <conditionalFormatting sqref="E78">
    <cfRule type="expression" dxfId="1075" priority="53">
      <formula>IF(E78="",FALSE,IF(LEFT(E78,1)=LEFT(E77,1),TRUE,FALSE))</formula>
    </cfRule>
  </conditionalFormatting>
  <conditionalFormatting sqref="E81">
    <cfRule type="expression" dxfId="1074" priority="50">
      <formula>IF(E81="",FALSE,IF(LEFT(E81,1)=LEFT(E80,1),TRUE,FALSE))</formula>
    </cfRule>
  </conditionalFormatting>
  <conditionalFormatting sqref="E82">
    <cfRule type="expression" dxfId="1073" priority="49">
      <formula>IF(E82="",FALSE,IF(OR(LEFT(E82,LEN(E82)-1)=LEFT(E81,LEN(E81)-1),LEFT(E82,LEN(E82)-1)=LEFT(E80,LEN(E80)-1)),TRUE,FALSE))</formula>
    </cfRule>
  </conditionalFormatting>
  <conditionalFormatting sqref="E84">
    <cfRule type="expression" dxfId="1072" priority="46">
      <formula>IF(E84="",FALSE,IF(LEFT(E84,1)=LEFT(E83,1),TRUE,FALSE))</formula>
    </cfRule>
  </conditionalFormatting>
  <conditionalFormatting sqref="E87">
    <cfRule type="expression" dxfId="1071" priority="43">
      <formula>IF(E87="",FALSE,IF(LEFT(E87,1)=LEFT(E86,1),TRUE,FALSE))</formula>
    </cfRule>
  </conditionalFormatting>
  <conditionalFormatting sqref="E88">
    <cfRule type="expression" dxfId="1070" priority="42">
      <formula>IF(E88="",FALSE,IF(OR(LEFT(E88,LEN(E88)-1)=LEFT(E87,LEN(E87)-1),LEFT(E88,LEN(E88)-1)=LEFT(E86,LEN(E86)-1)),TRUE,FALSE))</formula>
    </cfRule>
  </conditionalFormatting>
  <conditionalFormatting sqref="E90">
    <cfRule type="expression" dxfId="1069" priority="39">
      <formula>IF(E90="",FALSE,IF(LEFT(E90,1)=LEFT(E89,1),TRUE,FALSE))</formula>
    </cfRule>
  </conditionalFormatting>
  <conditionalFormatting sqref="E91">
    <cfRule type="expression" dxfId="1068" priority="38">
      <formula>IF(E91="",FALSE,IF(OR(LEFT(E91,LEN(E91)-1)=LEFT(E90,LEN(E90)-1),LEFT(E91,LEN(E91)-1)=LEFT(E89,LEN(E89)-1)),TRUE,FALSE))</formula>
    </cfRule>
  </conditionalFormatting>
  <conditionalFormatting sqref="E93">
    <cfRule type="expression" dxfId="1067" priority="35">
      <formula>IF(E93="",FALSE,IF(LEFT(E93,1)=LEFT(E92,1),TRUE,FALSE))</formula>
    </cfRule>
  </conditionalFormatting>
  <conditionalFormatting sqref="E94">
    <cfRule type="expression" dxfId="1066" priority="34">
      <formula>IF(E94="",FALSE,IF(OR(LEFT(E94,LEN(E94)-1)=LEFT(E93,LEN(E93)-1),LEFT(E94,LEN(E94)-1)=LEFT(E92,LEN(E92)-1)),TRUE,FALSE))</formula>
    </cfRule>
  </conditionalFormatting>
  <conditionalFormatting sqref="E96">
    <cfRule type="expression" dxfId="1065" priority="31">
      <formula>IF(E96="",FALSE,IF(LEFT(E96,1)=LEFT(E95,1),TRUE,FALSE))</formula>
    </cfRule>
  </conditionalFormatting>
  <conditionalFormatting sqref="E97">
    <cfRule type="expression" dxfId="1064" priority="30">
      <formula>IF(E97="",FALSE,IF(OR(LEFT(E97,LEN(E97)-1)=LEFT(E96,LEN(E96)-1),LEFT(E97,LEN(E97)-1)=LEFT(E95,LEN(E95)-1)),TRUE,FALSE))</formula>
    </cfRule>
  </conditionalFormatting>
  <conditionalFormatting sqref="E99">
    <cfRule type="expression" dxfId="1063" priority="27">
      <formula>IF(E99="",FALSE,IF(LEFT(E99,1)=LEFT(E98,1),TRUE,FALSE))</formula>
    </cfRule>
  </conditionalFormatting>
  <conditionalFormatting sqref="E100">
    <cfRule type="expression" dxfId="1062" priority="26">
      <formula>IF(E100="",FALSE,IF(OR(LEFT(E100,LEN(E100)-1)=LEFT(E99,LEN(E99)-1),LEFT(E100,LEN(E100)-1)=LEFT(E98,LEN(E98)-1)),TRUE,FALSE))</formula>
    </cfRule>
  </conditionalFormatting>
  <conditionalFormatting sqref="E102">
    <cfRule type="expression" dxfId="1061" priority="23">
      <formula>IF(E102="",FALSE,IF(LEFT(E102,1)=LEFT(E101,1),TRUE,FALSE))</formula>
    </cfRule>
  </conditionalFormatting>
  <conditionalFormatting sqref="E103">
    <cfRule type="expression" dxfId="1060" priority="22">
      <formula>IF(E103="",FALSE,IF(OR(LEFT(E103,LEN(E103)-1)=LEFT(E102,LEN(E102)-1),LEFT(E103,LEN(E103)-1)=LEFT(E101,LEN(E101)-1)),TRUE,FALSE))</formula>
    </cfRule>
  </conditionalFormatting>
  <conditionalFormatting sqref="E105">
    <cfRule type="expression" dxfId="1059" priority="19">
      <formula>IF(E105="",FALSE,IF(LEFT(E105,1)=LEFT(E104,1),TRUE,FALSE))</formula>
    </cfRule>
  </conditionalFormatting>
  <conditionalFormatting sqref="E106">
    <cfRule type="expression" dxfId="1058" priority="18">
      <formula>IF(E106="",FALSE,IF(OR(LEFT(E106,LEN(E106)-1)=LEFT(E105,LEN(E105)-1),LEFT(E106,LEN(E106)-1)=LEFT(E104,LEN(E104)-1)),TRUE,FALSE))</formula>
    </cfRule>
  </conditionalFormatting>
  <conditionalFormatting sqref="E108">
    <cfRule type="expression" dxfId="1057" priority="15">
      <formula>IF(E108="",FALSE,IF(LEFT(E108,1)=LEFT(E107,1),TRUE,FALSE))</formula>
    </cfRule>
  </conditionalFormatting>
  <conditionalFormatting sqref="E111">
    <cfRule type="expression" dxfId="1056" priority="12">
      <formula>IF(E111="",FALSE,IF(LEFT(E111,1)=LEFT(E110,1),TRUE,FALSE))</formula>
    </cfRule>
  </conditionalFormatting>
  <conditionalFormatting sqref="E112">
    <cfRule type="expression" dxfId="1055" priority="11">
      <formula>IF(E112="",FALSE,IF(OR(LEFT(E112,LEN(E112)-1)=LEFT(E111,LEN(E111)-1),LEFT(E112,LEN(E112)-1)=LEFT(E110,LEN(E110)-1)),TRUE,FALSE))</formula>
    </cfRule>
  </conditionalFormatting>
  <conditionalFormatting sqref="E114">
    <cfRule type="expression" dxfId="1054" priority="8">
      <formula>IF(E114="",FALSE,IF(LEFT(E114,1)=LEFT(E113,1),TRUE,FALSE))</formula>
    </cfRule>
  </conditionalFormatting>
  <conditionalFormatting sqref="E117">
    <cfRule type="expression" dxfId="1053" priority="5">
      <formula>IF(E117="",FALSE,IF(LEFT(E117,1)=LEFT(E116,1),TRUE,FALSE))</formula>
    </cfRule>
  </conditionalFormatting>
  <conditionalFormatting sqref="E118">
    <cfRule type="expression" dxfId="1052" priority="4">
      <formula>IF(E118="",FALSE,IF(OR(LEFT(E118,LEN(E118)-1)=LEFT(E117,LEN(E117)-1),LEFT(E118,LEN(E118)-1)=LEFT(E116,LEN(E116)-1)),TRUE,FALSE))</formula>
    </cfRule>
  </conditionalFormatting>
  <conditionalFormatting sqref="E120">
    <cfRule type="expression" dxfId="1051" priority="1">
      <formula>IF(E120="",FALSE,IF(LEFT(E120,1)=LEFT(E119,1),TRUE,FALSE))</formula>
    </cfRule>
  </conditionalFormatting>
  <conditionalFormatting sqref="G2">
    <cfRule type="expression" dxfId="1050" priority="154">
      <formula>IF(SUM(G2:G3)&gt;3.7,TRUE,FALSE)</formula>
    </cfRule>
  </conditionalFormatting>
  <conditionalFormatting sqref="G3">
    <cfRule type="expression" dxfId="1049" priority="155">
      <formula>IF(SUM(G2:G3)&gt;3.7,TRUE,FALSE)</formula>
    </cfRule>
  </conditionalFormatting>
  <conditionalFormatting sqref="G5">
    <cfRule type="expression" dxfId="1048" priority="150">
      <formula>IF(SUM(G5:G6)&gt;3.7,TRUE,FALSE)</formula>
    </cfRule>
  </conditionalFormatting>
  <conditionalFormatting sqref="G6">
    <cfRule type="expression" dxfId="1047" priority="151">
      <formula>IF(SUM(G5:G6)&gt;3.7,TRUE,FALSE)</formula>
    </cfRule>
  </conditionalFormatting>
  <conditionalFormatting sqref="G8">
    <cfRule type="expression" dxfId="1046" priority="146">
      <formula>IF(SUM(G8:G9)&gt;3.7,TRUE,FALSE)</formula>
    </cfRule>
  </conditionalFormatting>
  <conditionalFormatting sqref="G9">
    <cfRule type="expression" dxfId="1045" priority="147">
      <formula>IF(SUM(G8:G9)&gt;3.7,TRUE,FALSE)</formula>
    </cfRule>
  </conditionalFormatting>
  <conditionalFormatting sqref="G11">
    <cfRule type="expression" dxfId="1044" priority="142">
      <formula>IF(SUM(G11:G12)&gt;3.7,TRUE,FALSE)</formula>
    </cfRule>
  </conditionalFormatting>
  <conditionalFormatting sqref="G12">
    <cfRule type="expression" dxfId="1043" priority="143">
      <formula>IF(SUM(G11:G12)&gt;3.7,TRUE,FALSE)</formula>
    </cfRule>
  </conditionalFormatting>
  <conditionalFormatting sqref="G14">
    <cfRule type="expression" dxfId="1042" priority="138">
      <formula>IF(SUM(G14:G15)&gt;3.7,TRUE,FALSE)</formula>
    </cfRule>
  </conditionalFormatting>
  <conditionalFormatting sqref="G15">
    <cfRule type="expression" dxfId="1041" priority="139">
      <formula>IF(SUM(G14:G15)&gt;3.7,TRUE,FALSE)</formula>
    </cfRule>
  </conditionalFormatting>
  <conditionalFormatting sqref="G17">
    <cfRule type="expression" dxfId="1040" priority="134">
      <formula>IF(SUM(G17:G18)&gt;3.7,TRUE,FALSE)</formula>
    </cfRule>
  </conditionalFormatting>
  <conditionalFormatting sqref="G18">
    <cfRule type="expression" dxfId="1039" priority="135">
      <formula>IF(SUM(G17:G18)&gt;3.7,TRUE,FALSE)</formula>
    </cfRule>
  </conditionalFormatting>
  <conditionalFormatting sqref="G20">
    <cfRule type="expression" dxfId="1038" priority="130">
      <formula>IF(SUM(G20:G21)&gt;3.7,TRUE,FALSE)</formula>
    </cfRule>
  </conditionalFormatting>
  <conditionalFormatting sqref="G21">
    <cfRule type="expression" dxfId="1037" priority="131">
      <formula>IF(SUM(G20:G21)&gt;3.7,TRUE,FALSE)</formula>
    </cfRule>
  </conditionalFormatting>
  <conditionalFormatting sqref="G23">
    <cfRule type="expression" dxfId="1036" priority="126">
      <formula>IF(SUM(G23:G24)&gt;3.7,TRUE,FALSE)</formula>
    </cfRule>
  </conditionalFormatting>
  <conditionalFormatting sqref="G24">
    <cfRule type="expression" dxfId="1035" priority="127">
      <formula>IF(SUM(G23:G24)&gt;3.7,TRUE,FALSE)</formula>
    </cfRule>
  </conditionalFormatting>
  <conditionalFormatting sqref="G26">
    <cfRule type="expression" dxfId="1034" priority="122">
      <formula>IF(SUM(G26:G27)&gt;3.7,TRUE,FALSE)</formula>
    </cfRule>
  </conditionalFormatting>
  <conditionalFormatting sqref="G27">
    <cfRule type="expression" dxfId="1033" priority="123">
      <formula>IF(SUM(G26:G27)&gt;3.7,TRUE,FALSE)</formula>
    </cfRule>
  </conditionalFormatting>
  <conditionalFormatting sqref="G29">
    <cfRule type="expression" dxfId="1032" priority="118">
      <formula>IF(SUM(G29:G30)&gt;3.7,TRUE,FALSE)</formula>
    </cfRule>
  </conditionalFormatting>
  <conditionalFormatting sqref="G30">
    <cfRule type="expression" dxfId="1031" priority="119">
      <formula>IF(SUM(G29:G30)&gt;3.7,TRUE,FALSE)</formula>
    </cfRule>
  </conditionalFormatting>
  <conditionalFormatting sqref="G32">
    <cfRule type="expression" dxfId="1030" priority="114">
      <formula>IF(SUM(G32:G33)&gt;3.7,TRUE,FALSE)</formula>
    </cfRule>
  </conditionalFormatting>
  <conditionalFormatting sqref="G33">
    <cfRule type="expression" dxfId="1029" priority="115">
      <formula>IF(SUM(G32:G33)&gt;3.7,TRUE,FALSE)</formula>
    </cfRule>
  </conditionalFormatting>
  <conditionalFormatting sqref="G35">
    <cfRule type="expression" dxfId="1028" priority="110">
      <formula>IF(SUM(G35:G36)&gt;3.7,TRUE,FALSE)</formula>
    </cfRule>
  </conditionalFormatting>
  <conditionalFormatting sqref="G36">
    <cfRule type="expression" dxfId="1027" priority="111">
      <formula>IF(SUM(G35:G36)&gt;3.7,TRUE,FALSE)</formula>
    </cfRule>
  </conditionalFormatting>
  <conditionalFormatting sqref="G38">
    <cfRule type="expression" dxfId="1026" priority="106">
      <formula>IF(SUM(G38:G39)&gt;3.7,TRUE,FALSE)</formula>
    </cfRule>
  </conditionalFormatting>
  <conditionalFormatting sqref="G39">
    <cfRule type="expression" dxfId="1025" priority="107">
      <formula>IF(SUM(G38:G39)&gt;3.7,TRUE,FALSE)</formula>
    </cfRule>
  </conditionalFormatting>
  <conditionalFormatting sqref="G41">
    <cfRule type="expression" dxfId="1024" priority="102">
      <formula>IF(SUM(G41:G42)&gt;3.7,TRUE,FALSE)</formula>
    </cfRule>
  </conditionalFormatting>
  <conditionalFormatting sqref="G42">
    <cfRule type="expression" dxfId="1023" priority="103">
      <formula>IF(SUM(G41:G42)&gt;3.7,TRUE,FALSE)</formula>
    </cfRule>
  </conditionalFormatting>
  <conditionalFormatting sqref="G44">
    <cfRule type="expression" dxfId="1022" priority="98">
      <formula>IF(SUM(G44:G45)&gt;3.7,TRUE,FALSE)</formula>
    </cfRule>
  </conditionalFormatting>
  <conditionalFormatting sqref="G45">
    <cfRule type="expression" dxfId="1021" priority="99">
      <formula>IF(SUM(G44:G45)&gt;3.7,TRUE,FALSE)</formula>
    </cfRule>
  </conditionalFormatting>
  <conditionalFormatting sqref="G47">
    <cfRule type="expression" dxfId="1020" priority="94">
      <formula>IF(SUM(G47:G48)&gt;3.7,TRUE,FALSE)</formula>
    </cfRule>
  </conditionalFormatting>
  <conditionalFormatting sqref="G48">
    <cfRule type="expression" dxfId="1019" priority="95">
      <formula>IF(SUM(G47:G48)&gt;3.7,TRUE,FALSE)</formula>
    </cfRule>
  </conditionalFormatting>
  <conditionalFormatting sqref="G50">
    <cfRule type="expression" dxfId="1018" priority="90">
      <formula>IF(SUM(G50:G51)&gt;3.7,TRUE,FALSE)</formula>
    </cfRule>
  </conditionalFormatting>
  <conditionalFormatting sqref="G51">
    <cfRule type="expression" dxfId="1017" priority="91">
      <formula>IF(SUM(G50:G51)&gt;3.7,TRUE,FALSE)</formula>
    </cfRule>
  </conditionalFormatting>
  <conditionalFormatting sqref="G53">
    <cfRule type="expression" dxfId="1016" priority="86">
      <formula>IF(SUM(G53:G54)&gt;3.7,TRUE,FALSE)</formula>
    </cfRule>
  </conditionalFormatting>
  <conditionalFormatting sqref="G54">
    <cfRule type="expression" dxfId="1015" priority="87">
      <formula>IF(SUM(G53:G54)&gt;3.7,TRUE,FALSE)</formula>
    </cfRule>
  </conditionalFormatting>
  <conditionalFormatting sqref="G56">
    <cfRule type="expression" dxfId="1014" priority="82">
      <formula>IF(SUM(G56:G57)&gt;3.7,TRUE,FALSE)</formula>
    </cfRule>
  </conditionalFormatting>
  <conditionalFormatting sqref="G57">
    <cfRule type="expression" dxfId="1013" priority="83">
      <formula>IF(SUM(G56:G57)&gt;3.7,TRUE,FALSE)</formula>
    </cfRule>
  </conditionalFormatting>
  <conditionalFormatting sqref="G59">
    <cfRule type="expression" dxfId="1012" priority="78">
      <formula>IF(SUM(G59:G60)&gt;3.7,TRUE,FALSE)</formula>
    </cfRule>
  </conditionalFormatting>
  <conditionalFormatting sqref="G60">
    <cfRule type="expression" dxfId="1011" priority="79">
      <formula>IF(SUM(G59:G60)&gt;3.7,TRUE,FALSE)</formula>
    </cfRule>
  </conditionalFormatting>
  <conditionalFormatting sqref="G62">
    <cfRule type="expression" dxfId="1010" priority="74">
      <formula>IF(SUM(G62:G63)&gt;3.7,TRUE,FALSE)</formula>
    </cfRule>
  </conditionalFormatting>
  <conditionalFormatting sqref="G63">
    <cfRule type="expression" dxfId="1009" priority="75">
      <formula>IF(SUM(G62:G63)&gt;3.7,TRUE,FALSE)</formula>
    </cfRule>
  </conditionalFormatting>
  <conditionalFormatting sqref="G65">
    <cfRule type="expression" dxfId="1008" priority="70">
      <formula>IF(SUM(G65:G66)&gt;3.7,TRUE,FALSE)</formula>
    </cfRule>
  </conditionalFormatting>
  <conditionalFormatting sqref="G66">
    <cfRule type="expression" dxfId="1007" priority="71">
      <formula>IF(SUM(G65:G66)&gt;3.7,TRUE,FALSE)</formula>
    </cfRule>
  </conditionalFormatting>
  <conditionalFormatting sqref="G68">
    <cfRule type="expression" dxfId="1006" priority="66">
      <formula>IF(SUM(G68:G69)&gt;3.7,TRUE,FALSE)</formula>
    </cfRule>
  </conditionalFormatting>
  <conditionalFormatting sqref="G69">
    <cfRule type="expression" dxfId="1005" priority="67">
      <formula>IF(SUM(G68:G69)&gt;3.7,TRUE,FALSE)</formula>
    </cfRule>
  </conditionalFormatting>
  <conditionalFormatting sqref="G71">
    <cfRule type="expression" dxfId="1004" priority="62">
      <formula>IF(SUM(G71:G72)&gt;3.7,TRUE,FALSE)</formula>
    </cfRule>
  </conditionalFormatting>
  <conditionalFormatting sqref="G72">
    <cfRule type="expression" dxfId="1003" priority="63">
      <formula>IF(SUM(G71:G72)&gt;3.7,TRUE,FALSE)</formula>
    </cfRule>
  </conditionalFormatting>
  <conditionalFormatting sqref="G74">
    <cfRule type="expression" dxfId="1002" priority="58">
      <formula>IF(SUM(G74:G75)&gt;3.7,TRUE,FALSE)</formula>
    </cfRule>
  </conditionalFormatting>
  <conditionalFormatting sqref="G75">
    <cfRule type="expression" dxfId="1001" priority="59">
      <formula>IF(SUM(G74:G75)&gt;3.7,TRUE,FALSE)</formula>
    </cfRule>
  </conditionalFormatting>
  <conditionalFormatting sqref="G77">
    <cfRule type="expression" dxfId="1000" priority="54">
      <formula>IF(SUM(G77:G78)&gt;3.7,TRUE,FALSE)</formula>
    </cfRule>
  </conditionalFormatting>
  <conditionalFormatting sqref="G78">
    <cfRule type="expression" dxfId="999" priority="55">
      <formula>IF(SUM(G77:G78)&gt;3.7,TRUE,FALSE)</formula>
    </cfRule>
  </conditionalFormatting>
  <conditionalFormatting sqref="G80">
    <cfRule type="expression" dxfId="998" priority="51">
      <formula>IF(SUM(G80:G81)&gt;3.7,TRUE,FALSE)</formula>
    </cfRule>
  </conditionalFormatting>
  <conditionalFormatting sqref="G81">
    <cfRule type="expression" dxfId="997" priority="52">
      <formula>IF(SUM(G80:G81)&gt;3.7,TRUE,FALSE)</formula>
    </cfRule>
  </conditionalFormatting>
  <conditionalFormatting sqref="G83">
    <cfRule type="expression" dxfId="996" priority="47">
      <formula>IF(SUM(G83:G84)&gt;3.7,TRUE,FALSE)</formula>
    </cfRule>
  </conditionalFormatting>
  <conditionalFormatting sqref="G84">
    <cfRule type="expression" dxfId="995" priority="48">
      <formula>IF(SUM(G83:G84)&gt;3.7,TRUE,FALSE)</formula>
    </cfRule>
  </conditionalFormatting>
  <conditionalFormatting sqref="G86">
    <cfRule type="expression" dxfId="994" priority="44">
      <formula>IF(SUM(G86:G87)&gt;3.7,TRUE,FALSE)</formula>
    </cfRule>
  </conditionalFormatting>
  <conditionalFormatting sqref="G87">
    <cfRule type="expression" dxfId="993" priority="45">
      <formula>IF(SUM(G86:G87)&gt;3.7,TRUE,FALSE)</formula>
    </cfRule>
  </conditionalFormatting>
  <conditionalFormatting sqref="G89">
    <cfRule type="expression" dxfId="992" priority="40">
      <formula>IF(SUM(G89:G90)&gt;3.7,TRUE,FALSE)</formula>
    </cfRule>
  </conditionalFormatting>
  <conditionalFormatting sqref="G90">
    <cfRule type="expression" dxfId="991" priority="41">
      <formula>IF(SUM(G89:G90)&gt;3.7,TRUE,FALSE)</formula>
    </cfRule>
  </conditionalFormatting>
  <conditionalFormatting sqref="G92">
    <cfRule type="expression" dxfId="990" priority="36">
      <formula>IF(SUM(G92:G93)&gt;3.7,TRUE,FALSE)</formula>
    </cfRule>
  </conditionalFormatting>
  <conditionalFormatting sqref="G93">
    <cfRule type="expression" dxfId="989" priority="37">
      <formula>IF(SUM(G92:G93)&gt;3.7,TRUE,FALSE)</formula>
    </cfRule>
  </conditionalFormatting>
  <conditionalFormatting sqref="G95">
    <cfRule type="expression" dxfId="988" priority="32">
      <formula>IF(SUM(G95:G96)&gt;3.7,TRUE,FALSE)</formula>
    </cfRule>
  </conditionalFormatting>
  <conditionalFormatting sqref="G96">
    <cfRule type="expression" dxfId="987" priority="33">
      <formula>IF(SUM(G95:G96)&gt;3.7,TRUE,FALSE)</formula>
    </cfRule>
  </conditionalFormatting>
  <conditionalFormatting sqref="G98">
    <cfRule type="expression" dxfId="986" priority="28">
      <formula>IF(SUM(G98:G99)&gt;3.7,TRUE,FALSE)</formula>
    </cfRule>
  </conditionalFormatting>
  <conditionalFormatting sqref="G99">
    <cfRule type="expression" dxfId="985" priority="29">
      <formula>IF(SUM(G98:G99)&gt;3.7,TRUE,FALSE)</formula>
    </cfRule>
  </conditionalFormatting>
  <conditionalFormatting sqref="G101">
    <cfRule type="expression" dxfId="984" priority="24">
      <formula>IF(SUM(G101:G102)&gt;3.7,TRUE,FALSE)</formula>
    </cfRule>
  </conditionalFormatting>
  <conditionalFormatting sqref="G102">
    <cfRule type="expression" dxfId="983" priority="25">
      <formula>IF(SUM(G101:G102)&gt;3.7,TRUE,FALSE)</formula>
    </cfRule>
  </conditionalFormatting>
  <conditionalFormatting sqref="G104">
    <cfRule type="expression" dxfId="982" priority="20">
      <formula>IF(SUM(G104:G105)&gt;3.7,TRUE,FALSE)</formula>
    </cfRule>
  </conditionalFormatting>
  <conditionalFormatting sqref="G105">
    <cfRule type="expression" dxfId="981" priority="21">
      <formula>IF(SUM(G104:G105)&gt;3.7,TRUE,FALSE)</formula>
    </cfRule>
  </conditionalFormatting>
  <conditionalFormatting sqref="G107">
    <cfRule type="expression" dxfId="980" priority="16">
      <formula>IF(SUM(G107:G108)&gt;3.7,TRUE,FALSE)</formula>
    </cfRule>
  </conditionalFormatting>
  <conditionalFormatting sqref="G108">
    <cfRule type="expression" dxfId="979" priority="17">
      <formula>IF(SUM(G107:G108)&gt;3.7,TRUE,FALSE)</formula>
    </cfRule>
  </conditionalFormatting>
  <conditionalFormatting sqref="G110">
    <cfRule type="expression" dxfId="978" priority="13">
      <formula>IF(SUM(G110:G111)&gt;3.7,TRUE,FALSE)</formula>
    </cfRule>
  </conditionalFormatting>
  <conditionalFormatting sqref="G111">
    <cfRule type="expression" dxfId="977" priority="14">
      <formula>IF(SUM(G110:G111)&gt;3.7,TRUE,FALSE)</formula>
    </cfRule>
  </conditionalFormatting>
  <conditionalFormatting sqref="G113">
    <cfRule type="expression" dxfId="976" priority="9">
      <formula>IF(SUM(G113:G114)&gt;3.7,TRUE,FALSE)</formula>
    </cfRule>
  </conditionalFormatting>
  <conditionalFormatting sqref="G114">
    <cfRule type="expression" dxfId="975" priority="10">
      <formula>IF(SUM(G113:G114)&gt;3.7,TRUE,FALSE)</formula>
    </cfRule>
  </conditionalFormatting>
  <conditionalFormatting sqref="G116">
    <cfRule type="expression" dxfId="974" priority="6">
      <formula>IF(SUM(G116:G117)&gt;3.7,TRUE,FALSE)</formula>
    </cfRule>
  </conditionalFormatting>
  <conditionalFormatting sqref="G117">
    <cfRule type="expression" dxfId="973" priority="7">
      <formula>IF(SUM(G116:G117)&gt;3.7,TRUE,FALSE)</formula>
    </cfRule>
  </conditionalFormatting>
  <conditionalFormatting sqref="G119">
    <cfRule type="expression" dxfId="972" priority="2">
      <formula>IF(SUM(G119:G120)&gt;3.7,TRUE,FALSE)</formula>
    </cfRule>
  </conditionalFormatting>
  <conditionalFormatting sqref="G120">
    <cfRule type="expression" dxfId="971" priority="3">
      <formula>IF(SUM(G119:G120)&gt;3.7,TRUE,FALSE)</formula>
    </cfRule>
  </conditionalFormatting>
  <dataValidations count="2">
    <dataValidation type="custom" showErrorMessage="1" error="Please enter the diver's CLUB" sqref="E2 E5 E8 E11 E14 E17 E20 E23 E26 E29 E32 E35 E38 E41 E44 E47 E50 E53 E56 E59 E62 E65 E68 E71 E74 E77 E80 E83 E86 E89 E92 E95 E98 E101 E104 E107 E110 E113 E116 E119" xr:uid="{1BEECA07-EB62-4E67-9B31-5AC17CC07446}">
      <formula1>IF(C2&lt;&gt;"",TRUE,FALSE)</formula1>
    </dataValidation>
    <dataValidation type="custom" allowBlank="1" showInputMessage="1" showErrorMessage="1" error="Please enter the FIRST and LAST names of the diver" sqref="B2:B121" xr:uid="{800F4448-A56B-4C93-82A8-CE5314FB037A}">
      <formula1>IF(FIND(" ",B2)&gt;1,TRUE,FALSE)</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DropDown="1" showErrorMessage="1" errorTitle="Oops!" error="Invalid score" xr:uid="{9E01FAEA-8EAC-4C6F-A9FB-94981FE58C3F}">
          <x14:formula1>
            <xm:f>DD!$H$1:$H$21</xm:f>
          </x14:formula1>
          <xm:sqref>H2:L121</xm:sqref>
        </x14:dataValidation>
        <x14:dataValidation type="list" showErrorMessage="1" errorTitle="Oops!" error="Please enter one of the pools in this competition" xr:uid="{67080CD1-0240-45D2-B14D-4FB958549246}">
          <x14:formula1>
            <xm:f>DD!$E$1:$E$14</xm:f>
          </x14:formula1>
          <xm:sqref>C2:C121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F4465-FF48-4833-BA0B-0050C685AD85}">
  <dimension ref="A1:AD164"/>
  <sheetViews>
    <sheetView workbookViewId="0">
      <pane ySplit="1" topLeftCell="A2" activePane="bottomLeft" state="frozen"/>
      <selection activeCell="D8" sqref="D8"/>
      <selection pane="bottomLeft" activeCell="F23" sqref="F23"/>
    </sheetView>
  </sheetViews>
  <sheetFormatPr defaultColWidth="9.140625" defaultRowHeight="15" x14ac:dyDescent="0.25"/>
  <cols>
    <col min="1" max="1" width="3.85546875" customWidth="1"/>
    <col min="2" max="2" width="24.7109375" customWidth="1"/>
    <col min="3" max="3" width="8.42578125" style="10" customWidth="1"/>
    <col min="4" max="4" width="9" style="10" customWidth="1"/>
    <col min="5" max="5" width="15.7109375" style="10" customWidth="1"/>
    <col min="6" max="6" width="31.85546875" customWidth="1"/>
    <col min="7" max="13" width="9.140625" style="10"/>
    <col min="16" max="16" width="0" hidden="1" customWidth="1"/>
    <col min="17" max="30" width="9.140625" hidden="1" customWidth="1"/>
  </cols>
  <sheetData>
    <row r="1" spans="1:22" s="7" customFormat="1" ht="26.25" customHeight="1" x14ac:dyDescent="0.25">
      <c r="A1" s="6" t="s">
        <v>220</v>
      </c>
      <c r="B1" s="6" t="s">
        <v>244</v>
      </c>
      <c r="C1" s="6" t="s">
        <v>215</v>
      </c>
      <c r="D1" s="6"/>
      <c r="E1" s="6" t="s">
        <v>185</v>
      </c>
      <c r="F1" s="6" t="s">
        <v>207</v>
      </c>
      <c r="G1" s="6" t="s">
        <v>184</v>
      </c>
      <c r="H1" s="6" t="s">
        <v>208</v>
      </c>
      <c r="I1" s="6" t="s">
        <v>209</v>
      </c>
      <c r="J1" s="6" t="s">
        <v>210</v>
      </c>
      <c r="K1" s="6" t="s">
        <v>211</v>
      </c>
      <c r="L1" s="6" t="s">
        <v>212</v>
      </c>
      <c r="M1" s="6" t="s">
        <v>213</v>
      </c>
      <c r="N1" s="6" t="s">
        <v>214</v>
      </c>
      <c r="O1" s="6" t="s">
        <v>216</v>
      </c>
      <c r="U1" s="22"/>
      <c r="V1" s="22"/>
    </row>
    <row r="2" spans="1:22" x14ac:dyDescent="0.25">
      <c r="A2" s="97">
        <v>1</v>
      </c>
      <c r="B2" s="98"/>
      <c r="C2" s="99"/>
      <c r="D2" s="10">
        <v>1</v>
      </c>
      <c r="E2" s="5"/>
      <c r="F2" t="str">
        <f>IF($E2="","",IF(ISNA(VLOOKUP($E2,DD!$A$2:$C$150,2,0)),"NO SUCH DIVE",VLOOKUP($E2,DD!$A$2:$C$150,2,0)))</f>
        <v/>
      </c>
      <c r="G2" s="10" t="str">
        <f>IF($E2="","",IF(ISNA(VLOOKUP($E2,DD!$A$2:$C$150,3,0)),"",VLOOKUP($E2,DD!$A$2:$C$150,3,0)))</f>
        <v/>
      </c>
      <c r="H2" s="8"/>
      <c r="I2" s="8"/>
      <c r="J2" s="8"/>
      <c r="K2" s="8"/>
      <c r="L2" s="8"/>
      <c r="M2" s="5"/>
      <c r="N2" s="78">
        <f>IF(G2="",0,IF(COUNT(H2:L2)=3,IF(M2&lt;&gt;"",(SUM(H2:J2)-6)*G2,SUM(H2:J2)*G2),IF(M2&lt;&gt;"",(SUM(H2:L2)-MAX(H2:L2)-MIN(H2:L2)-6)*G2,(SUM(H2:L2)-MAX(H2:L2)-MIN(H2:L2))*G2)))</f>
        <v>0</v>
      </c>
      <c r="O2" s="78">
        <f>IF(N2="","",N2)</f>
        <v>0</v>
      </c>
      <c r="Q2" s="35"/>
      <c r="R2" s="35"/>
      <c r="S2" s="35"/>
    </row>
    <row r="3" spans="1:22" ht="15.75" thickBot="1" x14ac:dyDescent="0.3">
      <c r="A3" s="97"/>
      <c r="B3" s="98"/>
      <c r="C3" s="99"/>
      <c r="D3" s="10">
        <v>2</v>
      </c>
      <c r="E3" s="5"/>
      <c r="F3" t="str">
        <f>IF($E3="","",IF(ISNA(VLOOKUP($E3,DD!$A$2:$C$150,2,0)),"NO SUCH DIVE",VLOOKUP($E3,DD!$A$2:$C$150,2,0)))</f>
        <v/>
      </c>
      <c r="G3" s="10" t="str">
        <f>IF($E3="","",IF(ISNA(VLOOKUP($E3,DD!$A$2:$C$150,3,0)),"",VLOOKUP($E3,DD!$A$2:$C$150,3,0)))</f>
        <v/>
      </c>
      <c r="H3" s="8"/>
      <c r="I3" s="8"/>
      <c r="J3" s="8"/>
      <c r="K3" s="8"/>
      <c r="L3" s="8"/>
      <c r="M3" s="5"/>
      <c r="N3" s="78">
        <f t="shared" ref="N3:N66" si="0">IF(G3="",0,IF(COUNT(H3:L3)=3,IF(M3&lt;&gt;"",(SUM(H3:J3)-6)*G3,SUM(H3:J3)*G3),IF(M3&lt;&gt;"",(SUM(H3:L3)-MAX(H3:L3)-MIN(H3:L3)-6)*G3,(SUM(H3:L3)-MAX(H3:L3)-MIN(H3:L3))*G3)))</f>
        <v>0</v>
      </c>
      <c r="O3" s="78">
        <f>IF(N3="",O2,N3+O2)</f>
        <v>0</v>
      </c>
      <c r="Q3" s="35"/>
      <c r="R3" s="35"/>
      <c r="S3" s="35"/>
    </row>
    <row r="4" spans="1:22" ht="15.75" thickBot="1" x14ac:dyDescent="0.3">
      <c r="A4" s="97"/>
      <c r="B4" s="98"/>
      <c r="C4" s="99"/>
      <c r="D4" s="10">
        <v>3</v>
      </c>
      <c r="E4" s="5"/>
      <c r="F4" t="str">
        <f>IF($E4="","",IF(ISNA(VLOOKUP($E4,DD!$A$2:$C$150,2,0)),"NO SUCH DIVE",VLOOKUP($E4,DD!$A$2:$C$150,2,0)))</f>
        <v/>
      </c>
      <c r="G4" s="10" t="str">
        <f>IF($E4="","",IF(ISNA(VLOOKUP($E4,DD!$A$2:$C$150,3,0)),"",VLOOKUP($E4,DD!$A$2:$C$150,3,0)))</f>
        <v/>
      </c>
      <c r="H4" s="8"/>
      <c r="I4" s="8"/>
      <c r="J4" s="8"/>
      <c r="K4" s="8"/>
      <c r="L4" s="8"/>
      <c r="M4" s="5"/>
      <c r="N4" s="78">
        <f t="shared" si="0"/>
        <v>0</v>
      </c>
      <c r="O4" s="79">
        <f>IF(N4="",O3,N4+O3)</f>
        <v>0</v>
      </c>
      <c r="Q4" s="35">
        <f>IF(O4&lt;&gt;"",O4+A2/10000,0)</f>
        <v>1E-4</v>
      </c>
      <c r="R4" s="35">
        <f>B2</f>
        <v>0</v>
      </c>
      <c r="S4" s="35">
        <f>C2</f>
        <v>0</v>
      </c>
    </row>
    <row r="5" spans="1:22" x14ac:dyDescent="0.25">
      <c r="A5" s="100">
        <v>2</v>
      </c>
      <c r="B5" s="101"/>
      <c r="C5" s="102"/>
      <c r="D5" s="42">
        <v>1</v>
      </c>
      <c r="E5" s="40"/>
      <c r="F5" s="43" t="str">
        <f>IF($E5="","",IF(ISNA(VLOOKUP($E5,DD!$A$2:$C$150,2,0)),"NO SUCH DIVE",VLOOKUP($E5,DD!$A$2:$C$150,2,0)))</f>
        <v/>
      </c>
      <c r="G5" s="42" t="str">
        <f>IF($E5="","",IF(ISNA(VLOOKUP($E5,DD!$A$2:$C$150,3,0)),"",VLOOKUP($E5,DD!$A$2:$C$150,3,0)))</f>
        <v/>
      </c>
      <c r="H5" s="41"/>
      <c r="I5" s="41"/>
      <c r="J5" s="41"/>
      <c r="K5" s="41"/>
      <c r="L5" s="41"/>
      <c r="M5" s="40"/>
      <c r="N5" s="82">
        <f t="shared" si="0"/>
        <v>0</v>
      </c>
      <c r="O5" s="82">
        <f>IF(N5="","",N5)</f>
        <v>0</v>
      </c>
      <c r="Q5" s="35"/>
      <c r="R5" s="35"/>
      <c r="S5" s="35"/>
    </row>
    <row r="6" spans="1:22" ht="15.75" thickBot="1" x14ac:dyDescent="0.3">
      <c r="A6" s="100"/>
      <c r="B6" s="101"/>
      <c r="C6" s="102"/>
      <c r="D6" s="42">
        <v>2</v>
      </c>
      <c r="E6" s="40"/>
      <c r="F6" s="43" t="str">
        <f>IF($E6="","",IF(ISNA(VLOOKUP($E6,DD!$A$2:$C$150,2,0)),"NO SUCH DIVE",VLOOKUP($E6,DD!$A$2:$C$150,2,0)))</f>
        <v/>
      </c>
      <c r="G6" s="42" t="str">
        <f>IF($E6="","",IF(ISNA(VLOOKUP($E6,DD!$A$2:$C$150,3,0)),"",VLOOKUP($E6,DD!$A$2:$C$150,3,0)))</f>
        <v/>
      </c>
      <c r="H6" s="41"/>
      <c r="I6" s="41"/>
      <c r="J6" s="41"/>
      <c r="K6" s="41"/>
      <c r="L6" s="41"/>
      <c r="M6" s="40"/>
      <c r="N6" s="82">
        <f t="shared" si="0"/>
        <v>0</v>
      </c>
      <c r="O6" s="82">
        <f>IF(N6="",O5,N6+O5)</f>
        <v>0</v>
      </c>
      <c r="Q6" s="35"/>
      <c r="R6" s="35"/>
      <c r="S6" s="35"/>
    </row>
    <row r="7" spans="1:22" ht="15.75" thickBot="1" x14ac:dyDescent="0.3">
      <c r="A7" s="100"/>
      <c r="B7" s="101"/>
      <c r="C7" s="102"/>
      <c r="D7" s="42">
        <v>3</v>
      </c>
      <c r="E7" s="40"/>
      <c r="F7" s="43" t="str">
        <f>IF($E7="","",IF(ISNA(VLOOKUP($E7,DD!$A$2:$C$150,2,0)),"NO SUCH DIVE",VLOOKUP($E7,DD!$A$2:$C$150,2,0)))</f>
        <v/>
      </c>
      <c r="G7" s="42" t="str">
        <f>IF($E7="","",IF(ISNA(VLOOKUP($E7,DD!$A$2:$C$150,3,0)),"",VLOOKUP($E7,DD!$A$2:$C$150,3,0)))</f>
        <v/>
      </c>
      <c r="H7" s="41"/>
      <c r="I7" s="41"/>
      <c r="J7" s="41"/>
      <c r="K7" s="41"/>
      <c r="L7" s="41"/>
      <c r="M7" s="40"/>
      <c r="N7" s="82">
        <f t="shared" si="0"/>
        <v>0</v>
      </c>
      <c r="O7" s="83">
        <f>IF(N7="",O6,N7+O6)</f>
        <v>0</v>
      </c>
      <c r="Q7" s="35">
        <f t="shared" ref="Q7" si="1">IF(O7&lt;&gt;"",O7+A5/10000,0)</f>
        <v>2.0000000000000001E-4</v>
      </c>
      <c r="R7" s="35">
        <f t="shared" ref="R7:S7" si="2">B5</f>
        <v>0</v>
      </c>
      <c r="S7" s="35">
        <f t="shared" si="2"/>
        <v>0</v>
      </c>
    </row>
    <row r="8" spans="1:22" x14ac:dyDescent="0.25">
      <c r="A8" s="97">
        <v>3</v>
      </c>
      <c r="B8" s="98"/>
      <c r="C8" s="99"/>
      <c r="D8" s="10">
        <v>1</v>
      </c>
      <c r="E8" s="5"/>
      <c r="F8" t="str">
        <f>IF($E8="","",IF(ISNA(VLOOKUP($E8,DD!$A$2:$C$150,2,0)),"NO SUCH DIVE",VLOOKUP($E8,DD!$A$2:$C$150,2,0)))</f>
        <v/>
      </c>
      <c r="G8" s="10" t="str">
        <f>IF($E8="","",IF(ISNA(VLOOKUP($E8,DD!$A$2:$C$150,3,0)),"",VLOOKUP($E8,DD!$A$2:$C$150,3,0)))</f>
        <v/>
      </c>
      <c r="H8" s="8"/>
      <c r="I8" s="8"/>
      <c r="J8" s="8"/>
      <c r="K8" s="8"/>
      <c r="L8" s="8"/>
      <c r="M8" s="5"/>
      <c r="N8" s="78">
        <f t="shared" si="0"/>
        <v>0</v>
      </c>
      <c r="O8" s="78">
        <f>IF(N8="","",N8)</f>
        <v>0</v>
      </c>
      <c r="Q8" s="35"/>
      <c r="R8" s="35"/>
      <c r="S8" s="35"/>
    </row>
    <row r="9" spans="1:22" ht="15.75" thickBot="1" x14ac:dyDescent="0.3">
      <c r="A9" s="97"/>
      <c r="B9" s="98"/>
      <c r="C9" s="99"/>
      <c r="D9" s="10">
        <v>2</v>
      </c>
      <c r="E9" s="5"/>
      <c r="F9" t="str">
        <f>IF($E9="","",IF(ISNA(VLOOKUP($E9,DD!$A$2:$C$150,2,0)),"NO SUCH DIVE",VLOOKUP($E9,DD!$A$2:$C$150,2,0)))</f>
        <v/>
      </c>
      <c r="G9" s="10" t="str">
        <f>IF($E9="","",IF(ISNA(VLOOKUP($E9,DD!$A$2:$C$150,3,0)),"",VLOOKUP($E9,DD!$A$2:$C$150,3,0)))</f>
        <v/>
      </c>
      <c r="H9" s="8"/>
      <c r="I9" s="8"/>
      <c r="J9" s="8"/>
      <c r="K9" s="8"/>
      <c r="L9" s="8"/>
      <c r="M9" s="5"/>
      <c r="N9" s="78">
        <f t="shared" si="0"/>
        <v>0</v>
      </c>
      <c r="O9" s="78">
        <f>IF(N9="",O8,N9+O8)</f>
        <v>0</v>
      </c>
      <c r="Q9" s="35"/>
      <c r="R9" s="35"/>
      <c r="S9" s="35"/>
    </row>
    <row r="10" spans="1:22" ht="15.75" thickBot="1" x14ac:dyDescent="0.3">
      <c r="A10" s="97"/>
      <c r="B10" s="98"/>
      <c r="C10" s="99"/>
      <c r="D10" s="10">
        <v>3</v>
      </c>
      <c r="E10" s="5"/>
      <c r="F10" t="str">
        <f>IF($E10="","",IF(ISNA(VLOOKUP($E10,DD!$A$2:$C$150,2,0)),"NO SUCH DIVE",VLOOKUP($E10,DD!$A$2:$C$150,2,0)))</f>
        <v/>
      </c>
      <c r="G10" s="10" t="str">
        <f>IF($E10="","",IF(ISNA(VLOOKUP($E10,DD!$A$2:$C$150,3,0)),"",VLOOKUP($E10,DD!$A$2:$C$150,3,0)))</f>
        <v/>
      </c>
      <c r="H10" s="8"/>
      <c r="I10" s="8"/>
      <c r="J10" s="8"/>
      <c r="K10" s="8"/>
      <c r="L10" s="8"/>
      <c r="M10" s="5"/>
      <c r="N10" s="78">
        <f t="shared" si="0"/>
        <v>0</v>
      </c>
      <c r="O10" s="79">
        <f>IF(N10="",O9,N10+O9)</f>
        <v>0</v>
      </c>
      <c r="Q10" s="35">
        <f t="shared" ref="Q10" si="3">IF(O10&lt;&gt;"",O10+A8/10000,0)</f>
        <v>2.9999999999999997E-4</v>
      </c>
      <c r="R10" s="35">
        <f t="shared" ref="R10:S10" si="4">B8</f>
        <v>0</v>
      </c>
      <c r="S10" s="35">
        <f t="shared" si="4"/>
        <v>0</v>
      </c>
    </row>
    <row r="11" spans="1:22" x14ac:dyDescent="0.25">
      <c r="A11" s="100">
        <v>4</v>
      </c>
      <c r="B11" s="101"/>
      <c r="C11" s="102"/>
      <c r="D11" s="42">
        <v>1</v>
      </c>
      <c r="E11" s="40"/>
      <c r="F11" s="43" t="str">
        <f>IF($E11="","",IF(ISNA(VLOOKUP($E11,DD!$A$2:$C$150,2,0)),"NO SUCH DIVE",VLOOKUP($E11,DD!$A$2:$C$150,2,0)))</f>
        <v/>
      </c>
      <c r="G11" s="42" t="str">
        <f>IF($E11="","",IF(ISNA(VLOOKUP($E11,DD!$A$2:$C$150,3,0)),"",VLOOKUP($E11,DD!$A$2:$C$150,3,0)))</f>
        <v/>
      </c>
      <c r="H11" s="41"/>
      <c r="I11" s="41"/>
      <c r="J11" s="41"/>
      <c r="K11" s="41"/>
      <c r="L11" s="41"/>
      <c r="M11" s="40"/>
      <c r="N11" s="82">
        <f t="shared" si="0"/>
        <v>0</v>
      </c>
      <c r="O11" s="82">
        <f>IF(N11="","",N11)</f>
        <v>0</v>
      </c>
      <c r="Q11" s="35"/>
      <c r="R11" s="35"/>
      <c r="S11" s="35"/>
    </row>
    <row r="12" spans="1:22" ht="15.75" thickBot="1" x14ac:dyDescent="0.3">
      <c r="A12" s="100"/>
      <c r="B12" s="101"/>
      <c r="C12" s="102"/>
      <c r="D12" s="42">
        <v>2</v>
      </c>
      <c r="E12" s="40"/>
      <c r="F12" s="43" t="str">
        <f>IF($E12="","",IF(ISNA(VLOOKUP($E12,DD!$A$2:$C$150,2,0)),"NO SUCH DIVE",VLOOKUP($E12,DD!$A$2:$C$150,2,0)))</f>
        <v/>
      </c>
      <c r="G12" s="42" t="str">
        <f>IF($E12="","",IF(ISNA(VLOOKUP($E12,DD!$A$2:$C$150,3,0)),"",VLOOKUP($E12,DD!$A$2:$C$150,3,0)))</f>
        <v/>
      </c>
      <c r="H12" s="41"/>
      <c r="I12" s="41"/>
      <c r="J12" s="41"/>
      <c r="K12" s="41"/>
      <c r="L12" s="41"/>
      <c r="M12" s="40"/>
      <c r="N12" s="82">
        <f t="shared" si="0"/>
        <v>0</v>
      </c>
      <c r="O12" s="82">
        <f>IF(N12="",O11,N12+O11)</f>
        <v>0</v>
      </c>
      <c r="Q12" s="35"/>
      <c r="R12" s="35"/>
      <c r="S12" s="35"/>
    </row>
    <row r="13" spans="1:22" ht="15.75" thickBot="1" x14ac:dyDescent="0.3">
      <c r="A13" s="100"/>
      <c r="B13" s="101"/>
      <c r="C13" s="102"/>
      <c r="D13" s="42">
        <v>3</v>
      </c>
      <c r="E13" s="40"/>
      <c r="F13" s="43" t="str">
        <f>IF($E13="","",IF(ISNA(VLOOKUP($E13,DD!$A$2:$C$150,2,0)),"NO SUCH DIVE",VLOOKUP($E13,DD!$A$2:$C$150,2,0)))</f>
        <v/>
      </c>
      <c r="G13" s="42" t="str">
        <f>IF($E13="","",IF(ISNA(VLOOKUP($E13,DD!$A$2:$C$150,3,0)),"",VLOOKUP($E13,DD!$A$2:$C$150,3,0)))</f>
        <v/>
      </c>
      <c r="H13" s="41"/>
      <c r="I13" s="41"/>
      <c r="J13" s="41"/>
      <c r="K13" s="41"/>
      <c r="L13" s="41"/>
      <c r="M13" s="40"/>
      <c r="N13" s="82">
        <f t="shared" si="0"/>
        <v>0</v>
      </c>
      <c r="O13" s="83">
        <f>IF(N13="",O12,N13+O12)</f>
        <v>0</v>
      </c>
      <c r="Q13" s="35">
        <f t="shared" ref="Q13" si="5">IF(O13&lt;&gt;"",O13+A11/10000,0)</f>
        <v>4.0000000000000002E-4</v>
      </c>
      <c r="R13" s="35">
        <f t="shared" ref="R13:S13" si="6">B11</f>
        <v>0</v>
      </c>
      <c r="S13" s="35">
        <f t="shared" si="6"/>
        <v>0</v>
      </c>
    </row>
    <row r="14" spans="1:22" x14ac:dyDescent="0.25">
      <c r="A14" s="97">
        <v>5</v>
      </c>
      <c r="B14" s="98"/>
      <c r="C14" s="99"/>
      <c r="D14" s="10">
        <v>1</v>
      </c>
      <c r="E14" s="5"/>
      <c r="F14" t="str">
        <f>IF($E14="","",IF(ISNA(VLOOKUP($E14,DD!$A$2:$C$150,2,0)),"NO SUCH DIVE",VLOOKUP($E14,DD!$A$2:$C$150,2,0)))</f>
        <v/>
      </c>
      <c r="G14" s="10" t="str">
        <f>IF($E14="","",IF(ISNA(VLOOKUP($E14,DD!$A$2:$C$150,3,0)),"",VLOOKUP($E14,DD!$A$2:$C$150,3,0)))</f>
        <v/>
      </c>
      <c r="H14" s="8"/>
      <c r="I14" s="8"/>
      <c r="J14" s="8"/>
      <c r="K14" s="8"/>
      <c r="L14" s="8"/>
      <c r="M14" s="5"/>
      <c r="N14" s="78">
        <f t="shared" si="0"/>
        <v>0</v>
      </c>
      <c r="O14" s="78">
        <f>IF(N14="","",N14)</f>
        <v>0</v>
      </c>
      <c r="Q14" s="35"/>
      <c r="R14" s="35"/>
      <c r="S14" s="35"/>
    </row>
    <row r="15" spans="1:22" ht="15.75" thickBot="1" x14ac:dyDescent="0.3">
      <c r="A15" s="97"/>
      <c r="B15" s="98"/>
      <c r="C15" s="99"/>
      <c r="D15" s="10">
        <v>2</v>
      </c>
      <c r="E15" s="5"/>
      <c r="F15" t="str">
        <f>IF($E15="","",IF(ISNA(VLOOKUP($E15,DD!$A$2:$C$150,2,0)),"NO SUCH DIVE",VLOOKUP($E15,DD!$A$2:$C$150,2,0)))</f>
        <v/>
      </c>
      <c r="G15" s="10" t="str">
        <f>IF($E15="","",IF(ISNA(VLOOKUP($E15,DD!$A$2:$C$150,3,0)),"",VLOOKUP($E15,DD!$A$2:$C$150,3,0)))</f>
        <v/>
      </c>
      <c r="H15" s="8"/>
      <c r="I15" s="8"/>
      <c r="J15" s="8"/>
      <c r="K15" s="8"/>
      <c r="L15" s="8"/>
      <c r="M15" s="5"/>
      <c r="N15" s="78">
        <f t="shared" si="0"/>
        <v>0</v>
      </c>
      <c r="O15" s="78">
        <f>IF(N15="",O14,N15+O14)</f>
        <v>0</v>
      </c>
      <c r="Q15" s="35"/>
      <c r="R15" s="35"/>
      <c r="S15" s="35"/>
    </row>
    <row r="16" spans="1:22" ht="15.75" thickBot="1" x14ac:dyDescent="0.3">
      <c r="A16" s="97"/>
      <c r="B16" s="98"/>
      <c r="C16" s="99"/>
      <c r="D16" s="10">
        <v>3</v>
      </c>
      <c r="E16" s="5"/>
      <c r="F16" t="str">
        <f>IF($E16="","",IF(ISNA(VLOOKUP($E16,DD!$A$2:$C$150,2,0)),"NO SUCH DIVE",VLOOKUP($E16,DD!$A$2:$C$150,2,0)))</f>
        <v/>
      </c>
      <c r="G16" s="10" t="str">
        <f>IF($E16="","",IF(ISNA(VLOOKUP($E16,DD!$A$2:$C$150,3,0)),"",VLOOKUP($E16,DD!$A$2:$C$150,3,0)))</f>
        <v/>
      </c>
      <c r="H16" s="8"/>
      <c r="I16" s="8"/>
      <c r="J16" s="8"/>
      <c r="K16" s="8"/>
      <c r="L16" s="8"/>
      <c r="M16" s="5"/>
      <c r="N16" s="78">
        <f t="shared" si="0"/>
        <v>0</v>
      </c>
      <c r="O16" s="79">
        <f>IF(N16="",O15,N16+O15)</f>
        <v>0</v>
      </c>
      <c r="Q16" s="35">
        <f t="shared" ref="Q16" si="7">IF(O16&lt;&gt;"",O16+A14/10000,0)</f>
        <v>5.0000000000000001E-4</v>
      </c>
      <c r="R16" s="35">
        <f t="shared" ref="R16:S16" si="8">B14</f>
        <v>0</v>
      </c>
      <c r="S16" s="35">
        <f t="shared" si="8"/>
        <v>0</v>
      </c>
    </row>
    <row r="17" spans="1:20" x14ac:dyDescent="0.25">
      <c r="A17" s="100">
        <v>6</v>
      </c>
      <c r="B17" s="101"/>
      <c r="C17" s="102"/>
      <c r="D17" s="42">
        <v>1</v>
      </c>
      <c r="E17" s="40"/>
      <c r="F17" s="43" t="str">
        <f>IF($E17="","",IF(ISNA(VLOOKUP($E17,DD!$A$2:$C$150,2,0)),"NO SUCH DIVE",VLOOKUP($E17,DD!$A$2:$C$150,2,0)))</f>
        <v/>
      </c>
      <c r="G17" s="42" t="str">
        <f>IF($E17="","",IF(ISNA(VLOOKUP($E17,DD!$A$2:$C$150,3,0)),"",VLOOKUP($E17,DD!$A$2:$C$150,3,0)))</f>
        <v/>
      </c>
      <c r="H17" s="41"/>
      <c r="I17" s="41"/>
      <c r="J17" s="41"/>
      <c r="K17" s="41"/>
      <c r="L17" s="41"/>
      <c r="M17" s="40"/>
      <c r="N17" s="82">
        <f t="shared" si="0"/>
        <v>0</v>
      </c>
      <c r="O17" s="82">
        <f>IF(N17="","",N17)</f>
        <v>0</v>
      </c>
      <c r="Q17" s="35"/>
      <c r="R17" s="35"/>
      <c r="S17" s="35"/>
    </row>
    <row r="18" spans="1:20" ht="15.75" thickBot="1" x14ac:dyDescent="0.3">
      <c r="A18" s="100"/>
      <c r="B18" s="101"/>
      <c r="C18" s="102"/>
      <c r="D18" s="42">
        <v>2</v>
      </c>
      <c r="E18" s="40"/>
      <c r="F18" s="43" t="str">
        <f>IF($E18="","",IF(ISNA(VLOOKUP($E18,DD!$A$2:$C$150,2,0)),"NO SUCH DIVE",VLOOKUP($E18,DD!$A$2:$C$150,2,0)))</f>
        <v/>
      </c>
      <c r="G18" s="42" t="str">
        <f>IF($E18="","",IF(ISNA(VLOOKUP($E18,DD!$A$2:$C$150,3,0)),"",VLOOKUP($E18,DD!$A$2:$C$150,3,0)))</f>
        <v/>
      </c>
      <c r="H18" s="41"/>
      <c r="I18" s="41"/>
      <c r="J18" s="41"/>
      <c r="K18" s="41"/>
      <c r="L18" s="41"/>
      <c r="M18" s="40"/>
      <c r="N18" s="82">
        <f t="shared" si="0"/>
        <v>0</v>
      </c>
      <c r="O18" s="82">
        <f>IF(N18="",O17,N18+O17)</f>
        <v>0</v>
      </c>
      <c r="Q18" s="35"/>
      <c r="R18" s="35"/>
      <c r="S18" s="35"/>
    </row>
    <row r="19" spans="1:20" ht="15.75" thickBot="1" x14ac:dyDescent="0.3">
      <c r="A19" s="100"/>
      <c r="B19" s="101"/>
      <c r="C19" s="102"/>
      <c r="D19" s="42">
        <v>3</v>
      </c>
      <c r="E19" s="40"/>
      <c r="F19" s="43" t="str">
        <f>IF($E19="","",IF(ISNA(VLOOKUP($E19,DD!$A$2:$C$150,2,0)),"NO SUCH DIVE",VLOOKUP($E19,DD!$A$2:$C$150,2,0)))</f>
        <v/>
      </c>
      <c r="G19" s="42" t="str">
        <f>IF($E19="","",IF(ISNA(VLOOKUP($E19,DD!$A$2:$C$150,3,0)),"",VLOOKUP($E19,DD!$A$2:$C$150,3,0)))</f>
        <v/>
      </c>
      <c r="H19" s="41"/>
      <c r="I19" s="41"/>
      <c r="J19" s="41"/>
      <c r="K19" s="41"/>
      <c r="L19" s="41"/>
      <c r="M19" s="40"/>
      <c r="N19" s="82">
        <f t="shared" si="0"/>
        <v>0</v>
      </c>
      <c r="O19" s="83">
        <f>IF(N19="",O18,N19+O18)</f>
        <v>0</v>
      </c>
      <c r="Q19" s="35">
        <f t="shared" ref="Q19" si="9">IF(O19&lt;&gt;"",O19+A17/10000,0)</f>
        <v>5.9999999999999995E-4</v>
      </c>
      <c r="R19" s="35">
        <f t="shared" ref="R19:S19" si="10">B17</f>
        <v>0</v>
      </c>
      <c r="S19" s="35">
        <f t="shared" si="10"/>
        <v>0</v>
      </c>
    </row>
    <row r="20" spans="1:20" x14ac:dyDescent="0.25">
      <c r="A20" s="97">
        <v>7</v>
      </c>
      <c r="B20" s="98"/>
      <c r="C20" s="99"/>
      <c r="D20" s="10">
        <v>1</v>
      </c>
      <c r="E20" s="5"/>
      <c r="F20" t="str">
        <f>IF($E20="","",IF(ISNA(VLOOKUP($E20,DD!$A$2:$C$150,2,0)),"NO SUCH DIVE",VLOOKUP($E20,DD!$A$2:$C$150,2,0)))</f>
        <v/>
      </c>
      <c r="G20" s="10" t="str">
        <f>IF($E20="","",IF(ISNA(VLOOKUP($E20,DD!$A$2:$C$150,3,0)),"",VLOOKUP($E20,DD!$A$2:$C$150,3,0)))</f>
        <v/>
      </c>
      <c r="H20" s="8"/>
      <c r="I20" s="8"/>
      <c r="J20" s="8"/>
      <c r="K20" s="8"/>
      <c r="L20" s="8"/>
      <c r="M20" s="5"/>
      <c r="N20" s="78">
        <f t="shared" si="0"/>
        <v>0</v>
      </c>
      <c r="O20" s="78">
        <f>IF(N20="","",N20)</f>
        <v>0</v>
      </c>
      <c r="Q20" s="35"/>
      <c r="R20" s="35"/>
      <c r="S20" s="35"/>
    </row>
    <row r="21" spans="1:20" ht="15.75" thickBot="1" x14ac:dyDescent="0.3">
      <c r="A21" s="97"/>
      <c r="B21" s="98"/>
      <c r="C21" s="99"/>
      <c r="D21" s="10">
        <v>2</v>
      </c>
      <c r="E21" s="5"/>
      <c r="F21" t="str">
        <f>IF($E21="","",IF(ISNA(VLOOKUP($E21,DD!$A$2:$C$150,2,0)),"NO SUCH DIVE",VLOOKUP($E21,DD!$A$2:$C$150,2,0)))</f>
        <v/>
      </c>
      <c r="G21" s="10" t="str">
        <f>IF($E21="","",IF(ISNA(VLOOKUP($E21,DD!$A$2:$C$150,3,0)),"",VLOOKUP($E21,DD!$A$2:$C$150,3,0)))</f>
        <v/>
      </c>
      <c r="H21" s="8"/>
      <c r="I21" s="8"/>
      <c r="J21" s="8"/>
      <c r="K21" s="8"/>
      <c r="L21" s="8"/>
      <c r="M21" s="5"/>
      <c r="N21" s="78">
        <f t="shared" si="0"/>
        <v>0</v>
      </c>
      <c r="O21" s="78">
        <f>IF(N21="",O20,N21+O20)</f>
        <v>0</v>
      </c>
      <c r="Q21" s="35"/>
      <c r="R21" s="35"/>
      <c r="S21" s="35"/>
    </row>
    <row r="22" spans="1:20" ht="15.75" thickBot="1" x14ac:dyDescent="0.3">
      <c r="A22" s="97"/>
      <c r="B22" s="98"/>
      <c r="C22" s="99"/>
      <c r="D22" s="10">
        <v>3</v>
      </c>
      <c r="E22" s="5"/>
      <c r="F22" t="str">
        <f>IF($E22="","",IF(ISNA(VLOOKUP($E22,DD!$A$2:$C$150,2,0)),"NO SUCH DIVE",VLOOKUP($E22,DD!$A$2:$C$150,2,0)))</f>
        <v/>
      </c>
      <c r="G22" s="10" t="str">
        <f>IF($E22="","",IF(ISNA(VLOOKUP($E22,DD!$A$2:$C$150,3,0)),"",VLOOKUP($E22,DD!$A$2:$C$150,3,0)))</f>
        <v/>
      </c>
      <c r="H22" s="8"/>
      <c r="I22" s="8"/>
      <c r="J22" s="8"/>
      <c r="K22" s="8"/>
      <c r="L22" s="8"/>
      <c r="M22" s="5"/>
      <c r="N22" s="78">
        <f t="shared" si="0"/>
        <v>0</v>
      </c>
      <c r="O22" s="79">
        <f>IF(N22="",O21,N22+O21)</f>
        <v>0</v>
      </c>
      <c r="Q22" s="35">
        <f t="shared" ref="Q22" si="11">IF(O22&lt;&gt;"",O22+A20/10000,0)</f>
        <v>6.9999999999999999E-4</v>
      </c>
      <c r="R22" s="35">
        <f t="shared" ref="R22:S22" si="12">B20</f>
        <v>0</v>
      </c>
      <c r="S22" s="35">
        <f t="shared" si="12"/>
        <v>0</v>
      </c>
    </row>
    <row r="23" spans="1:20" x14ac:dyDescent="0.25">
      <c r="A23" s="100">
        <v>8</v>
      </c>
      <c r="B23" s="101"/>
      <c r="C23" s="102"/>
      <c r="D23" s="42">
        <v>1</v>
      </c>
      <c r="E23" s="40"/>
      <c r="F23" s="43" t="str">
        <f>IF($E23="","",IF(ISNA(VLOOKUP($E23,DD!$A$2:$C$150,2,0)),"NO SUCH DIVE",VLOOKUP($E23,DD!$A$2:$C$150,2,0)))</f>
        <v/>
      </c>
      <c r="G23" s="42" t="str">
        <f>IF($E23="","",IF(ISNA(VLOOKUP($E23,DD!$A$2:$C$150,3,0)),"",VLOOKUP($E23,DD!$A$2:$C$150,3,0)))</f>
        <v/>
      </c>
      <c r="H23" s="41"/>
      <c r="I23" s="41"/>
      <c r="J23" s="41"/>
      <c r="K23" s="41"/>
      <c r="L23" s="41"/>
      <c r="M23" s="40"/>
      <c r="N23" s="82">
        <f t="shared" si="0"/>
        <v>0</v>
      </c>
      <c r="O23" s="82">
        <f>IF(N23="","",N23)</f>
        <v>0</v>
      </c>
      <c r="Q23" s="35"/>
      <c r="R23" s="35"/>
      <c r="S23" s="35"/>
    </row>
    <row r="24" spans="1:20" ht="15.75" thickBot="1" x14ac:dyDescent="0.3">
      <c r="A24" s="100"/>
      <c r="B24" s="101"/>
      <c r="C24" s="102"/>
      <c r="D24" s="42">
        <v>2</v>
      </c>
      <c r="E24" s="40"/>
      <c r="F24" s="43" t="str">
        <f>IF($E24="","",IF(ISNA(VLOOKUP($E24,DD!$A$2:$C$150,2,0)),"NO SUCH DIVE",VLOOKUP($E24,DD!$A$2:$C$150,2,0)))</f>
        <v/>
      </c>
      <c r="G24" s="42" t="str">
        <f>IF($E24="","",IF(ISNA(VLOOKUP($E24,DD!$A$2:$C$150,3,0)),"",VLOOKUP($E24,DD!$A$2:$C$150,3,0)))</f>
        <v/>
      </c>
      <c r="H24" s="41"/>
      <c r="I24" s="41"/>
      <c r="J24" s="41"/>
      <c r="K24" s="41"/>
      <c r="L24" s="41"/>
      <c r="M24" s="40"/>
      <c r="N24" s="82">
        <f t="shared" si="0"/>
        <v>0</v>
      </c>
      <c r="O24" s="82">
        <f>IF(N24="",O23,N24+O23)</f>
        <v>0</v>
      </c>
      <c r="Q24" s="35"/>
      <c r="R24" s="35"/>
      <c r="S24" s="35"/>
    </row>
    <row r="25" spans="1:20" ht="15.75" thickBot="1" x14ac:dyDescent="0.3">
      <c r="A25" s="100"/>
      <c r="B25" s="101"/>
      <c r="C25" s="102"/>
      <c r="D25" s="42">
        <v>3</v>
      </c>
      <c r="E25" s="40"/>
      <c r="F25" s="43" t="str">
        <f>IF($E25="","",IF(ISNA(VLOOKUP($E25,DD!$A$2:$C$150,2,0)),"NO SUCH DIVE",VLOOKUP($E25,DD!$A$2:$C$150,2,0)))</f>
        <v/>
      </c>
      <c r="G25" s="42" t="str">
        <f>IF($E25="","",IF(ISNA(VLOOKUP($E25,DD!$A$2:$C$150,3,0)),"",VLOOKUP($E25,DD!$A$2:$C$150,3,0)))</f>
        <v/>
      </c>
      <c r="H25" s="41"/>
      <c r="I25" s="41"/>
      <c r="J25" s="41"/>
      <c r="K25" s="41"/>
      <c r="L25" s="41"/>
      <c r="M25" s="40"/>
      <c r="N25" s="82">
        <f t="shared" si="0"/>
        <v>0</v>
      </c>
      <c r="O25" s="83">
        <f>IF(N25="",O24,N25+O24)</f>
        <v>0</v>
      </c>
      <c r="Q25" s="35">
        <f t="shared" ref="Q25" si="13">IF(O25&lt;&gt;"",O25+A23/10000,0)</f>
        <v>8.0000000000000004E-4</v>
      </c>
      <c r="R25" s="35">
        <f t="shared" ref="R25:S25" si="14">B23</f>
        <v>0</v>
      </c>
      <c r="S25" s="35">
        <f t="shared" si="14"/>
        <v>0</v>
      </c>
    </row>
    <row r="26" spans="1:20" x14ac:dyDescent="0.25">
      <c r="A26" s="97">
        <v>9</v>
      </c>
      <c r="B26" s="98"/>
      <c r="C26" s="99"/>
      <c r="D26" s="10">
        <v>1</v>
      </c>
      <c r="E26" s="5"/>
      <c r="F26" t="str">
        <f>IF($E26="","",IF(ISNA(VLOOKUP($E26,DD!$A$2:$C$150,2,0)),"NO SUCH DIVE",VLOOKUP($E26,DD!$A$2:$C$150,2,0)))</f>
        <v/>
      </c>
      <c r="G26" s="10" t="str">
        <f>IF($E26="","",IF(ISNA(VLOOKUP($E26,DD!$A$2:$C$150,3,0)),"",VLOOKUP($E26,DD!$A$2:$C$150,3,0)))</f>
        <v/>
      </c>
      <c r="H26" s="8"/>
      <c r="I26" s="8"/>
      <c r="J26" s="8"/>
      <c r="K26" s="8"/>
      <c r="L26" s="8"/>
      <c r="M26" s="5"/>
      <c r="N26" s="78">
        <f t="shared" si="0"/>
        <v>0</v>
      </c>
      <c r="O26" s="78">
        <f>IF(N26="","",N26)</f>
        <v>0</v>
      </c>
      <c r="Q26" s="35"/>
      <c r="R26" s="35"/>
      <c r="S26" s="35"/>
      <c r="T26" s="9"/>
    </row>
    <row r="27" spans="1:20" ht="15.75" thickBot="1" x14ac:dyDescent="0.3">
      <c r="A27" s="97"/>
      <c r="B27" s="98"/>
      <c r="C27" s="99"/>
      <c r="D27" s="10">
        <v>2</v>
      </c>
      <c r="E27" s="5"/>
      <c r="F27" t="str">
        <f>IF($E27="","",IF(ISNA(VLOOKUP($E27,DD!$A$2:$C$150,2,0)),"NO SUCH DIVE",VLOOKUP($E27,DD!$A$2:$C$150,2,0)))</f>
        <v/>
      </c>
      <c r="G27" s="10" t="str">
        <f>IF($E27="","",IF(ISNA(VLOOKUP($E27,DD!$A$2:$C$150,3,0)),"",VLOOKUP($E27,DD!$A$2:$C$150,3,0)))</f>
        <v/>
      </c>
      <c r="H27" s="8"/>
      <c r="I27" s="8"/>
      <c r="J27" s="8"/>
      <c r="K27" s="8"/>
      <c r="L27" s="8"/>
      <c r="M27" s="5"/>
      <c r="N27" s="78">
        <f t="shared" si="0"/>
        <v>0</v>
      </c>
      <c r="O27" s="78">
        <f>IF(N27="",O26,N27+O26)</f>
        <v>0</v>
      </c>
      <c r="Q27" s="35"/>
      <c r="R27" s="35"/>
      <c r="S27" s="35"/>
      <c r="T27" s="9"/>
    </row>
    <row r="28" spans="1:20" ht="15.75" thickBot="1" x14ac:dyDescent="0.3">
      <c r="A28" s="97"/>
      <c r="B28" s="98"/>
      <c r="C28" s="99"/>
      <c r="D28" s="10">
        <v>3</v>
      </c>
      <c r="E28" s="5"/>
      <c r="F28" t="str">
        <f>IF($E28="","",IF(ISNA(VLOOKUP($E28,DD!$A$2:$C$150,2,0)),"NO SUCH DIVE",VLOOKUP($E28,DD!$A$2:$C$150,2,0)))</f>
        <v/>
      </c>
      <c r="G28" s="10" t="str">
        <f>IF($E28="","",IF(ISNA(VLOOKUP($E28,DD!$A$2:$C$150,3,0)),"",VLOOKUP($E28,DD!$A$2:$C$150,3,0)))</f>
        <v/>
      </c>
      <c r="H28" s="8"/>
      <c r="I28" s="8"/>
      <c r="J28" s="8"/>
      <c r="K28" s="8"/>
      <c r="L28" s="8"/>
      <c r="M28" s="5"/>
      <c r="N28" s="78">
        <f t="shared" si="0"/>
        <v>0</v>
      </c>
      <c r="O28" s="79">
        <f>IF(N28="",O27,N28+O27)</f>
        <v>0</v>
      </c>
      <c r="Q28" s="35">
        <f t="shared" ref="Q28" si="15">IF(O28&lt;&gt;"",O28+A26/10000,0)</f>
        <v>8.9999999999999998E-4</v>
      </c>
      <c r="R28" s="35">
        <f t="shared" ref="R28:S28" si="16">B26</f>
        <v>0</v>
      </c>
      <c r="S28" s="35">
        <f t="shared" si="16"/>
        <v>0</v>
      </c>
      <c r="T28" s="9"/>
    </row>
    <row r="29" spans="1:20" x14ac:dyDescent="0.25">
      <c r="A29" s="100">
        <v>10</v>
      </c>
      <c r="B29" s="101"/>
      <c r="C29" s="102"/>
      <c r="D29" s="42">
        <v>1</v>
      </c>
      <c r="E29" s="40"/>
      <c r="F29" s="43" t="str">
        <f>IF($E29="","",IF(ISNA(VLOOKUP($E29,DD!$A$2:$C$150,2,0)),"NO SUCH DIVE",VLOOKUP($E29,DD!$A$2:$C$150,2,0)))</f>
        <v/>
      </c>
      <c r="G29" s="42" t="str">
        <f>IF($E29="","",IF(ISNA(VLOOKUP($E29,DD!$A$2:$C$150,3,0)),"",VLOOKUP($E29,DD!$A$2:$C$150,3,0)))</f>
        <v/>
      </c>
      <c r="H29" s="41"/>
      <c r="I29" s="41"/>
      <c r="J29" s="41"/>
      <c r="K29" s="41"/>
      <c r="L29" s="41"/>
      <c r="M29" s="40"/>
      <c r="N29" s="82">
        <f t="shared" si="0"/>
        <v>0</v>
      </c>
      <c r="O29" s="82">
        <f>IF(N29="","",N29)</f>
        <v>0</v>
      </c>
      <c r="Q29" s="35"/>
      <c r="R29" s="35"/>
      <c r="S29" s="35"/>
      <c r="T29" s="9"/>
    </row>
    <row r="30" spans="1:20" ht="15.75" thickBot="1" x14ac:dyDescent="0.3">
      <c r="A30" s="100"/>
      <c r="B30" s="101"/>
      <c r="C30" s="102"/>
      <c r="D30" s="42">
        <v>2</v>
      </c>
      <c r="E30" s="40"/>
      <c r="F30" s="43" t="str">
        <f>IF($E30="","",IF(ISNA(VLOOKUP($E30,DD!$A$2:$C$150,2,0)),"NO SUCH DIVE",VLOOKUP($E30,DD!$A$2:$C$150,2,0)))</f>
        <v/>
      </c>
      <c r="G30" s="42" t="str">
        <f>IF($E30="","",IF(ISNA(VLOOKUP($E30,DD!$A$2:$C$150,3,0)),"",VLOOKUP($E30,DD!$A$2:$C$150,3,0)))</f>
        <v/>
      </c>
      <c r="H30" s="41"/>
      <c r="I30" s="41"/>
      <c r="J30" s="41"/>
      <c r="K30" s="41"/>
      <c r="L30" s="41"/>
      <c r="M30" s="40"/>
      <c r="N30" s="82">
        <f t="shared" si="0"/>
        <v>0</v>
      </c>
      <c r="O30" s="82">
        <f>IF(N30="",O29,N30+O29)</f>
        <v>0</v>
      </c>
      <c r="Q30" s="35"/>
      <c r="R30" s="35"/>
      <c r="S30" s="35"/>
      <c r="T30" s="9"/>
    </row>
    <row r="31" spans="1:20" ht="15.75" thickBot="1" x14ac:dyDescent="0.3">
      <c r="A31" s="100"/>
      <c r="B31" s="101"/>
      <c r="C31" s="102"/>
      <c r="D31" s="42">
        <v>3</v>
      </c>
      <c r="E31" s="40"/>
      <c r="F31" s="43" t="str">
        <f>IF($E31="","",IF(ISNA(VLOOKUP($E31,DD!$A$2:$C$150,2,0)),"NO SUCH DIVE",VLOOKUP($E31,DD!$A$2:$C$150,2,0)))</f>
        <v/>
      </c>
      <c r="G31" s="42" t="str">
        <f>IF($E31="","",IF(ISNA(VLOOKUP($E31,DD!$A$2:$C$150,3,0)),"",VLOOKUP($E31,DD!$A$2:$C$150,3,0)))</f>
        <v/>
      </c>
      <c r="H31" s="41"/>
      <c r="I31" s="41"/>
      <c r="J31" s="41"/>
      <c r="K31" s="41"/>
      <c r="L31" s="41"/>
      <c r="M31" s="40"/>
      <c r="N31" s="82">
        <f t="shared" si="0"/>
        <v>0</v>
      </c>
      <c r="O31" s="83">
        <f>IF(N31="",O30,N31+O30)</f>
        <v>0</v>
      </c>
      <c r="Q31" s="35">
        <f t="shared" ref="Q31" si="17">IF(O31&lt;&gt;"",O31+A29/10000,0)</f>
        <v>1E-3</v>
      </c>
      <c r="R31" s="35">
        <f t="shared" ref="R31:S31" si="18">B29</f>
        <v>0</v>
      </c>
      <c r="S31" s="35">
        <f t="shared" si="18"/>
        <v>0</v>
      </c>
      <c r="T31" s="9"/>
    </row>
    <row r="32" spans="1:20" x14ac:dyDescent="0.25">
      <c r="A32" s="97">
        <v>11</v>
      </c>
      <c r="B32" s="98"/>
      <c r="C32" s="99"/>
      <c r="D32" s="10">
        <v>1</v>
      </c>
      <c r="E32" s="5"/>
      <c r="F32" t="str">
        <f>IF($E32="","",IF(ISNA(VLOOKUP($E32,DD!$A$2:$C$150,2,0)),"NO SUCH DIVE",VLOOKUP($E32,DD!$A$2:$C$150,2,0)))</f>
        <v/>
      </c>
      <c r="G32" s="10" t="str">
        <f>IF($E32="","",IF(ISNA(VLOOKUP($E32,DD!$A$2:$C$150,3,0)),"",VLOOKUP($E32,DD!$A$2:$C$150,3,0)))</f>
        <v/>
      </c>
      <c r="H32" s="8"/>
      <c r="I32" s="8"/>
      <c r="J32" s="8"/>
      <c r="K32" s="8"/>
      <c r="L32" s="8"/>
      <c r="M32" s="5"/>
      <c r="N32" s="78">
        <f t="shared" si="0"/>
        <v>0</v>
      </c>
      <c r="O32" s="78">
        <f>IF(N32="","",N32)</f>
        <v>0</v>
      </c>
      <c r="Q32" s="35"/>
      <c r="R32" s="35"/>
      <c r="S32" s="35"/>
      <c r="T32" s="9"/>
    </row>
    <row r="33" spans="1:19" ht="15.75" thickBot="1" x14ac:dyDescent="0.3">
      <c r="A33" s="97"/>
      <c r="B33" s="98"/>
      <c r="C33" s="99"/>
      <c r="D33" s="10">
        <v>2</v>
      </c>
      <c r="E33" s="5"/>
      <c r="F33" t="str">
        <f>IF($E33="","",IF(ISNA(VLOOKUP($E33,DD!$A$2:$C$150,2,0)),"NO SUCH DIVE",VLOOKUP($E33,DD!$A$2:$C$150,2,0)))</f>
        <v/>
      </c>
      <c r="G33" s="10" t="str">
        <f>IF($E33="","",IF(ISNA(VLOOKUP($E33,DD!$A$2:$C$150,3,0)),"",VLOOKUP($E33,DD!$A$2:$C$150,3,0)))</f>
        <v/>
      </c>
      <c r="H33" s="8"/>
      <c r="I33" s="8"/>
      <c r="J33" s="8"/>
      <c r="K33" s="8"/>
      <c r="L33" s="8"/>
      <c r="M33" s="5"/>
      <c r="N33" s="78">
        <f t="shared" si="0"/>
        <v>0</v>
      </c>
      <c r="O33" s="78">
        <f>IF(N33="",O32,N33+O32)</f>
        <v>0</v>
      </c>
      <c r="Q33" s="35"/>
      <c r="R33" s="35"/>
      <c r="S33" s="35"/>
    </row>
    <row r="34" spans="1:19" ht="15.75" thickBot="1" x14ac:dyDescent="0.3">
      <c r="A34" s="97"/>
      <c r="B34" s="98"/>
      <c r="C34" s="99"/>
      <c r="D34" s="10">
        <v>3</v>
      </c>
      <c r="E34" s="5"/>
      <c r="F34" t="str">
        <f>IF($E34="","",IF(ISNA(VLOOKUP($E34,DD!$A$2:$C$150,2,0)),"NO SUCH DIVE",VLOOKUP($E34,DD!$A$2:$C$150,2,0)))</f>
        <v/>
      </c>
      <c r="G34" s="10" t="str">
        <f>IF($E34="","",IF(ISNA(VLOOKUP($E34,DD!$A$2:$C$150,3,0)),"",VLOOKUP($E34,DD!$A$2:$C$150,3,0)))</f>
        <v/>
      </c>
      <c r="H34" s="8"/>
      <c r="I34" s="8"/>
      <c r="J34" s="8"/>
      <c r="K34" s="8"/>
      <c r="L34" s="8"/>
      <c r="M34" s="5"/>
      <c r="N34" s="78">
        <f t="shared" si="0"/>
        <v>0</v>
      </c>
      <c r="O34" s="79">
        <f>IF(N34="",O33,N34+O33)</f>
        <v>0</v>
      </c>
      <c r="Q34" s="35">
        <f t="shared" ref="Q34" si="19">IF(O34&lt;&gt;"",O34+A32/10000,0)</f>
        <v>1.1000000000000001E-3</v>
      </c>
      <c r="R34" s="35">
        <f t="shared" ref="R34:S34" si="20">B32</f>
        <v>0</v>
      </c>
      <c r="S34" s="35">
        <f t="shared" si="20"/>
        <v>0</v>
      </c>
    </row>
    <row r="35" spans="1:19" x14ac:dyDescent="0.25">
      <c r="A35" s="100">
        <v>12</v>
      </c>
      <c r="B35" s="101"/>
      <c r="C35" s="102"/>
      <c r="D35" s="42">
        <v>1</v>
      </c>
      <c r="E35" s="40"/>
      <c r="F35" s="43" t="str">
        <f>IF($E35="","",IF(ISNA(VLOOKUP($E35,DD!$A$2:$C$150,2,0)),"NO SUCH DIVE",VLOOKUP($E35,DD!$A$2:$C$150,2,0)))</f>
        <v/>
      </c>
      <c r="G35" s="42" t="str">
        <f>IF($E35="","",IF(ISNA(VLOOKUP($E35,DD!$A$2:$C$150,3,0)),"",VLOOKUP($E35,DD!$A$2:$C$150,3,0)))</f>
        <v/>
      </c>
      <c r="H35" s="41"/>
      <c r="I35" s="41"/>
      <c r="J35" s="41"/>
      <c r="K35" s="41"/>
      <c r="L35" s="41"/>
      <c r="M35" s="40"/>
      <c r="N35" s="82">
        <f t="shared" si="0"/>
        <v>0</v>
      </c>
      <c r="O35" s="82">
        <f>IF(N35="","",N35)</f>
        <v>0</v>
      </c>
      <c r="Q35" s="35"/>
      <c r="R35" s="35"/>
      <c r="S35" s="35"/>
    </row>
    <row r="36" spans="1:19" ht="15.75" thickBot="1" x14ac:dyDescent="0.3">
      <c r="A36" s="100"/>
      <c r="B36" s="101"/>
      <c r="C36" s="102"/>
      <c r="D36" s="42">
        <v>2</v>
      </c>
      <c r="E36" s="40"/>
      <c r="F36" s="43" t="str">
        <f>IF($E36="","",IF(ISNA(VLOOKUP($E36,DD!$A$2:$C$150,2,0)),"NO SUCH DIVE",VLOOKUP($E36,DD!$A$2:$C$150,2,0)))</f>
        <v/>
      </c>
      <c r="G36" s="42" t="str">
        <f>IF($E36="","",IF(ISNA(VLOOKUP($E36,DD!$A$2:$C$150,3,0)),"",VLOOKUP($E36,DD!$A$2:$C$150,3,0)))</f>
        <v/>
      </c>
      <c r="H36" s="41"/>
      <c r="I36" s="41"/>
      <c r="J36" s="41"/>
      <c r="K36" s="41"/>
      <c r="L36" s="41"/>
      <c r="M36" s="40"/>
      <c r="N36" s="82">
        <f t="shared" si="0"/>
        <v>0</v>
      </c>
      <c r="O36" s="82">
        <f>IF(N36="",O35,N36+O35)</f>
        <v>0</v>
      </c>
      <c r="Q36" s="35"/>
      <c r="R36" s="35"/>
      <c r="S36" s="35"/>
    </row>
    <row r="37" spans="1:19" ht="15.75" thickBot="1" x14ac:dyDescent="0.3">
      <c r="A37" s="100"/>
      <c r="B37" s="101"/>
      <c r="C37" s="102"/>
      <c r="D37" s="42">
        <v>3</v>
      </c>
      <c r="E37" s="40"/>
      <c r="F37" s="43" t="str">
        <f>IF($E37="","",IF(ISNA(VLOOKUP($E37,DD!$A$2:$C$150,2,0)),"NO SUCH DIVE",VLOOKUP($E37,DD!$A$2:$C$150,2,0)))</f>
        <v/>
      </c>
      <c r="G37" s="42" t="str">
        <f>IF($E37="","",IF(ISNA(VLOOKUP($E37,DD!$A$2:$C$150,3,0)),"",VLOOKUP($E37,DD!$A$2:$C$150,3,0)))</f>
        <v/>
      </c>
      <c r="H37" s="41"/>
      <c r="I37" s="41"/>
      <c r="J37" s="41"/>
      <c r="K37" s="41"/>
      <c r="L37" s="41"/>
      <c r="M37" s="40"/>
      <c r="N37" s="82">
        <f t="shared" si="0"/>
        <v>0</v>
      </c>
      <c r="O37" s="83">
        <f>IF(N37="",O36,N37+O36)</f>
        <v>0</v>
      </c>
      <c r="Q37" s="35">
        <f t="shared" ref="Q37" si="21">IF(O37&lt;&gt;"",O37+A35/10000,0)</f>
        <v>1.1999999999999999E-3</v>
      </c>
      <c r="R37" s="35">
        <f t="shared" ref="R37:S37" si="22">B35</f>
        <v>0</v>
      </c>
      <c r="S37" s="35">
        <f t="shared" si="22"/>
        <v>0</v>
      </c>
    </row>
    <row r="38" spans="1:19" x14ac:dyDescent="0.25">
      <c r="A38" s="97">
        <v>13</v>
      </c>
      <c r="B38" s="98"/>
      <c r="C38" s="99"/>
      <c r="D38" s="10">
        <v>1</v>
      </c>
      <c r="E38" s="5"/>
      <c r="F38" t="str">
        <f>IF($E38="","",IF(ISNA(VLOOKUP($E38,DD!$A$2:$C$150,2,0)),"NO SUCH DIVE",VLOOKUP($E38,DD!$A$2:$C$150,2,0)))</f>
        <v/>
      </c>
      <c r="G38" s="10" t="str">
        <f>IF($E38="","",IF(ISNA(VLOOKUP($E38,DD!$A$2:$C$150,3,0)),"",VLOOKUP($E38,DD!$A$2:$C$150,3,0)))</f>
        <v/>
      </c>
      <c r="H38" s="8"/>
      <c r="I38" s="8"/>
      <c r="J38" s="8"/>
      <c r="K38" s="8"/>
      <c r="L38" s="8"/>
      <c r="M38" s="5"/>
      <c r="N38" s="78">
        <f t="shared" si="0"/>
        <v>0</v>
      </c>
      <c r="O38" s="78">
        <f>IF(N38="","",N38)</f>
        <v>0</v>
      </c>
      <c r="Q38" s="35"/>
      <c r="R38" s="35"/>
      <c r="S38" s="35"/>
    </row>
    <row r="39" spans="1:19" ht="15.75" thickBot="1" x14ac:dyDescent="0.3">
      <c r="A39" s="97"/>
      <c r="B39" s="98"/>
      <c r="C39" s="99"/>
      <c r="D39" s="10">
        <v>2</v>
      </c>
      <c r="E39" s="5"/>
      <c r="F39" t="str">
        <f>IF($E39="","",IF(ISNA(VLOOKUP($E39,DD!$A$2:$C$150,2,0)),"NO SUCH DIVE",VLOOKUP($E39,DD!$A$2:$C$150,2,0)))</f>
        <v/>
      </c>
      <c r="G39" s="10" t="str">
        <f>IF($E39="","",IF(ISNA(VLOOKUP($E39,DD!$A$2:$C$150,3,0)),"",VLOOKUP($E39,DD!$A$2:$C$150,3,0)))</f>
        <v/>
      </c>
      <c r="H39" s="8"/>
      <c r="I39" s="8"/>
      <c r="J39" s="8"/>
      <c r="K39" s="8"/>
      <c r="L39" s="8"/>
      <c r="M39" s="5"/>
      <c r="N39" s="78">
        <f t="shared" si="0"/>
        <v>0</v>
      </c>
      <c r="O39" s="78">
        <f>IF(N39="",O38,N39+O38)</f>
        <v>0</v>
      </c>
      <c r="Q39" s="35"/>
      <c r="R39" s="35"/>
      <c r="S39" s="35"/>
    </row>
    <row r="40" spans="1:19" ht="15.75" thickBot="1" x14ac:dyDescent="0.3">
      <c r="A40" s="97"/>
      <c r="B40" s="98"/>
      <c r="C40" s="99"/>
      <c r="D40" s="10">
        <v>3</v>
      </c>
      <c r="E40" s="5"/>
      <c r="F40" t="str">
        <f>IF($E40="","",IF(ISNA(VLOOKUP($E40,DD!$A$2:$C$150,2,0)),"NO SUCH DIVE",VLOOKUP($E40,DD!$A$2:$C$150,2,0)))</f>
        <v/>
      </c>
      <c r="G40" s="10" t="str">
        <f>IF($E40="","",IF(ISNA(VLOOKUP($E40,DD!$A$2:$C$150,3,0)),"",VLOOKUP($E40,DD!$A$2:$C$150,3,0)))</f>
        <v/>
      </c>
      <c r="H40" s="8"/>
      <c r="I40" s="8"/>
      <c r="J40" s="8"/>
      <c r="K40" s="8"/>
      <c r="L40" s="8"/>
      <c r="M40" s="5"/>
      <c r="N40" s="78">
        <f t="shared" si="0"/>
        <v>0</v>
      </c>
      <c r="O40" s="79">
        <f>IF(N40="",O39,N40+O39)</f>
        <v>0</v>
      </c>
      <c r="Q40" s="35">
        <f t="shared" ref="Q40" si="23">IF(O40&lt;&gt;"",O40+A38/10000,0)</f>
        <v>1.2999999999999999E-3</v>
      </c>
      <c r="R40" s="35">
        <f t="shared" ref="R40:S40" si="24">B38</f>
        <v>0</v>
      </c>
      <c r="S40" s="35">
        <f t="shared" si="24"/>
        <v>0</v>
      </c>
    </row>
    <row r="41" spans="1:19" x14ac:dyDescent="0.25">
      <c r="A41" s="100">
        <v>14</v>
      </c>
      <c r="B41" s="101"/>
      <c r="C41" s="102"/>
      <c r="D41" s="42">
        <v>1</v>
      </c>
      <c r="E41" s="40"/>
      <c r="F41" s="43" t="str">
        <f>IF($E41="","",IF(ISNA(VLOOKUP($E41,DD!$A$2:$C$150,2,0)),"NO SUCH DIVE",VLOOKUP($E41,DD!$A$2:$C$150,2,0)))</f>
        <v/>
      </c>
      <c r="G41" s="42" t="str">
        <f>IF($E41="","",IF(ISNA(VLOOKUP($E41,DD!$A$2:$C$150,3,0)),"",VLOOKUP($E41,DD!$A$2:$C$150,3,0)))</f>
        <v/>
      </c>
      <c r="H41" s="41"/>
      <c r="I41" s="41"/>
      <c r="J41" s="41"/>
      <c r="K41" s="41"/>
      <c r="L41" s="41"/>
      <c r="M41" s="40"/>
      <c r="N41" s="82">
        <f t="shared" si="0"/>
        <v>0</v>
      </c>
      <c r="O41" s="82">
        <f>IF(N41="","",N41)</f>
        <v>0</v>
      </c>
      <c r="Q41" s="35"/>
      <c r="R41" s="35"/>
      <c r="S41" s="35"/>
    </row>
    <row r="42" spans="1:19" ht="15.75" thickBot="1" x14ac:dyDescent="0.3">
      <c r="A42" s="100"/>
      <c r="B42" s="101"/>
      <c r="C42" s="102"/>
      <c r="D42" s="42">
        <v>2</v>
      </c>
      <c r="E42" s="40"/>
      <c r="F42" s="43" t="str">
        <f>IF($E42="","",IF(ISNA(VLOOKUP($E42,DD!$A$2:$C$150,2,0)),"NO SUCH DIVE",VLOOKUP($E42,DD!$A$2:$C$150,2,0)))</f>
        <v/>
      </c>
      <c r="G42" s="42" t="str">
        <f>IF($E42="","",IF(ISNA(VLOOKUP($E42,DD!$A$2:$C$150,3,0)),"",VLOOKUP($E42,DD!$A$2:$C$150,3,0)))</f>
        <v/>
      </c>
      <c r="H42" s="41"/>
      <c r="I42" s="41"/>
      <c r="J42" s="41"/>
      <c r="K42" s="41"/>
      <c r="L42" s="41"/>
      <c r="M42" s="40"/>
      <c r="N42" s="82">
        <f t="shared" si="0"/>
        <v>0</v>
      </c>
      <c r="O42" s="82">
        <f>IF(N42="",O41,N42+O41)</f>
        <v>0</v>
      </c>
      <c r="Q42" s="35"/>
      <c r="R42" s="35"/>
      <c r="S42" s="35"/>
    </row>
    <row r="43" spans="1:19" ht="15.75" thickBot="1" x14ac:dyDescent="0.3">
      <c r="A43" s="100"/>
      <c r="B43" s="101"/>
      <c r="C43" s="102"/>
      <c r="D43" s="42">
        <v>3</v>
      </c>
      <c r="E43" s="40"/>
      <c r="F43" s="43" t="str">
        <f>IF($E43="","",IF(ISNA(VLOOKUP($E43,DD!$A$2:$C$150,2,0)),"NO SUCH DIVE",VLOOKUP($E43,DD!$A$2:$C$150,2,0)))</f>
        <v/>
      </c>
      <c r="G43" s="42" t="str">
        <f>IF($E43="","",IF(ISNA(VLOOKUP($E43,DD!$A$2:$C$150,3,0)),"",VLOOKUP($E43,DD!$A$2:$C$150,3,0)))</f>
        <v/>
      </c>
      <c r="H43" s="41"/>
      <c r="I43" s="41"/>
      <c r="J43" s="41"/>
      <c r="K43" s="41"/>
      <c r="L43" s="41"/>
      <c r="M43" s="40"/>
      <c r="N43" s="82">
        <f t="shared" si="0"/>
        <v>0</v>
      </c>
      <c r="O43" s="83">
        <f>IF(N43="",O42,N43+O42)</f>
        <v>0</v>
      </c>
      <c r="Q43" s="35">
        <f t="shared" ref="Q43" si="25">IF(O43&lt;&gt;"",O43+A41/10000,0)</f>
        <v>1.4E-3</v>
      </c>
      <c r="R43" s="35">
        <f t="shared" ref="R43:S43" si="26">B41</f>
        <v>0</v>
      </c>
      <c r="S43" s="35">
        <f t="shared" si="26"/>
        <v>0</v>
      </c>
    </row>
    <row r="44" spans="1:19" x14ac:dyDescent="0.25">
      <c r="A44" s="97">
        <v>15</v>
      </c>
      <c r="B44" s="98"/>
      <c r="C44" s="99"/>
      <c r="D44" s="10">
        <v>1</v>
      </c>
      <c r="E44" s="5"/>
      <c r="F44" t="str">
        <f>IF($E44="","",IF(ISNA(VLOOKUP($E44,DD!$A$2:$C$150,2,0)),"NO SUCH DIVE",VLOOKUP($E44,DD!$A$2:$C$150,2,0)))</f>
        <v/>
      </c>
      <c r="G44" s="10" t="str">
        <f>IF($E44="","",IF(ISNA(VLOOKUP($E44,DD!$A$2:$C$150,3,0)),"",VLOOKUP($E44,DD!$A$2:$C$150,3,0)))</f>
        <v/>
      </c>
      <c r="H44" s="8"/>
      <c r="I44" s="8"/>
      <c r="J44" s="8"/>
      <c r="K44" s="8"/>
      <c r="L44" s="8"/>
      <c r="M44" s="5"/>
      <c r="N44" s="78">
        <f t="shared" si="0"/>
        <v>0</v>
      </c>
      <c r="O44" s="78">
        <f>IF(N44="","",N44)</f>
        <v>0</v>
      </c>
      <c r="Q44" s="35"/>
      <c r="R44" s="35"/>
      <c r="S44" s="35"/>
    </row>
    <row r="45" spans="1:19" ht="15.75" thickBot="1" x14ac:dyDescent="0.3">
      <c r="A45" s="97"/>
      <c r="B45" s="98"/>
      <c r="C45" s="99"/>
      <c r="D45" s="10">
        <v>2</v>
      </c>
      <c r="E45" s="5"/>
      <c r="F45" t="str">
        <f>IF($E45="","",IF(ISNA(VLOOKUP($E45,DD!$A$2:$C$150,2,0)),"NO SUCH DIVE",VLOOKUP($E45,DD!$A$2:$C$150,2,0)))</f>
        <v/>
      </c>
      <c r="G45" s="10" t="str">
        <f>IF($E45="","",IF(ISNA(VLOOKUP($E45,DD!$A$2:$C$150,3,0)),"",VLOOKUP($E45,DD!$A$2:$C$150,3,0)))</f>
        <v/>
      </c>
      <c r="H45" s="8"/>
      <c r="I45" s="8"/>
      <c r="J45" s="8"/>
      <c r="K45" s="8"/>
      <c r="L45" s="8"/>
      <c r="M45" s="5"/>
      <c r="N45" s="78">
        <f t="shared" si="0"/>
        <v>0</v>
      </c>
      <c r="O45" s="78">
        <f>IF(N45="",O44,N45+O44)</f>
        <v>0</v>
      </c>
      <c r="Q45" s="35"/>
      <c r="R45" s="35"/>
      <c r="S45" s="35"/>
    </row>
    <row r="46" spans="1:19" ht="15.75" thickBot="1" x14ac:dyDescent="0.3">
      <c r="A46" s="97"/>
      <c r="B46" s="98"/>
      <c r="C46" s="99"/>
      <c r="D46" s="10">
        <v>3</v>
      </c>
      <c r="E46" s="5"/>
      <c r="F46" t="str">
        <f>IF($E46="","",IF(ISNA(VLOOKUP($E46,DD!$A$2:$C$150,2,0)),"NO SUCH DIVE",VLOOKUP($E46,DD!$A$2:$C$150,2,0)))</f>
        <v/>
      </c>
      <c r="G46" s="10" t="str">
        <f>IF($E46="","",IF(ISNA(VLOOKUP($E46,DD!$A$2:$C$150,3,0)),"",VLOOKUP($E46,DD!$A$2:$C$150,3,0)))</f>
        <v/>
      </c>
      <c r="H46" s="8"/>
      <c r="I46" s="8"/>
      <c r="J46" s="8"/>
      <c r="K46" s="8"/>
      <c r="L46" s="8"/>
      <c r="M46" s="5"/>
      <c r="N46" s="78">
        <f t="shared" si="0"/>
        <v>0</v>
      </c>
      <c r="O46" s="79">
        <f>IF(N46="",O45,N46+O45)</f>
        <v>0</v>
      </c>
      <c r="Q46" s="35">
        <f t="shared" ref="Q46" si="27">IF(O46&lt;&gt;"",O46+A44/10000,0)</f>
        <v>1.5E-3</v>
      </c>
      <c r="R46" s="35">
        <f t="shared" ref="R46:S46" si="28">B44</f>
        <v>0</v>
      </c>
      <c r="S46" s="35">
        <f t="shared" si="28"/>
        <v>0</v>
      </c>
    </row>
    <row r="47" spans="1:19" x14ac:dyDescent="0.25">
      <c r="A47" s="100">
        <v>16</v>
      </c>
      <c r="B47" s="101"/>
      <c r="C47" s="102"/>
      <c r="D47" s="42">
        <v>1</v>
      </c>
      <c r="E47" s="40"/>
      <c r="F47" s="43" t="str">
        <f>IF($E47="","",IF(ISNA(VLOOKUP($E47,DD!$A$2:$C$150,2,0)),"NO SUCH DIVE",VLOOKUP($E47,DD!$A$2:$C$150,2,0)))</f>
        <v/>
      </c>
      <c r="G47" s="42" t="str">
        <f>IF($E47="","",IF(ISNA(VLOOKUP($E47,DD!$A$2:$C$150,3,0)),"",VLOOKUP($E47,DD!$A$2:$C$150,3,0)))</f>
        <v/>
      </c>
      <c r="H47" s="41"/>
      <c r="I47" s="41"/>
      <c r="J47" s="41"/>
      <c r="K47" s="41"/>
      <c r="L47" s="41"/>
      <c r="M47" s="40"/>
      <c r="N47" s="82">
        <f t="shared" si="0"/>
        <v>0</v>
      </c>
      <c r="O47" s="82">
        <f>IF(N47="","",N47)</f>
        <v>0</v>
      </c>
      <c r="Q47" s="35"/>
      <c r="R47" s="35"/>
      <c r="S47" s="35"/>
    </row>
    <row r="48" spans="1:19" ht="15.75" thickBot="1" x14ac:dyDescent="0.3">
      <c r="A48" s="100"/>
      <c r="B48" s="101"/>
      <c r="C48" s="102"/>
      <c r="D48" s="42">
        <v>2</v>
      </c>
      <c r="E48" s="40"/>
      <c r="F48" s="43" t="str">
        <f>IF($E48="","",IF(ISNA(VLOOKUP($E48,DD!$A$2:$C$150,2,0)),"NO SUCH DIVE",VLOOKUP($E48,DD!$A$2:$C$150,2,0)))</f>
        <v/>
      </c>
      <c r="G48" s="42" t="str">
        <f>IF($E48="","",IF(ISNA(VLOOKUP($E48,DD!$A$2:$C$150,3,0)),"",VLOOKUP($E48,DD!$A$2:$C$150,3,0)))</f>
        <v/>
      </c>
      <c r="H48" s="41"/>
      <c r="I48" s="41"/>
      <c r="J48" s="41"/>
      <c r="K48" s="41"/>
      <c r="L48" s="41"/>
      <c r="M48" s="40"/>
      <c r="N48" s="82">
        <f t="shared" si="0"/>
        <v>0</v>
      </c>
      <c r="O48" s="82">
        <f>IF(N48="",O47,N48+O47)</f>
        <v>0</v>
      </c>
      <c r="Q48" s="35"/>
      <c r="R48" s="35"/>
      <c r="S48" s="35"/>
    </row>
    <row r="49" spans="1:19" ht="15.75" thickBot="1" x14ac:dyDescent="0.3">
      <c r="A49" s="100"/>
      <c r="B49" s="101"/>
      <c r="C49" s="102"/>
      <c r="D49" s="42">
        <v>3</v>
      </c>
      <c r="E49" s="40"/>
      <c r="F49" s="43" t="str">
        <f>IF($E49="","",IF(ISNA(VLOOKUP($E49,DD!$A$2:$C$150,2,0)),"NO SUCH DIVE",VLOOKUP($E49,DD!$A$2:$C$150,2,0)))</f>
        <v/>
      </c>
      <c r="G49" s="42" t="str">
        <f>IF($E49="","",IF(ISNA(VLOOKUP($E49,DD!$A$2:$C$150,3,0)),"",VLOOKUP($E49,DD!$A$2:$C$150,3,0)))</f>
        <v/>
      </c>
      <c r="H49" s="41"/>
      <c r="I49" s="41"/>
      <c r="J49" s="41"/>
      <c r="K49" s="41"/>
      <c r="L49" s="41"/>
      <c r="M49" s="40"/>
      <c r="N49" s="82">
        <f t="shared" si="0"/>
        <v>0</v>
      </c>
      <c r="O49" s="83">
        <f>IF(N49="",O48,N49+O48)</f>
        <v>0</v>
      </c>
      <c r="Q49" s="35">
        <f t="shared" ref="Q49" si="29">IF(O49&lt;&gt;"",O49+A47/10000,0)</f>
        <v>1.6000000000000001E-3</v>
      </c>
      <c r="R49" s="35">
        <f t="shared" ref="R49:S49" si="30">B47</f>
        <v>0</v>
      </c>
      <c r="S49" s="35">
        <f t="shared" si="30"/>
        <v>0</v>
      </c>
    </row>
    <row r="50" spans="1:19" x14ac:dyDescent="0.25">
      <c r="A50" s="97">
        <v>17</v>
      </c>
      <c r="B50" s="98"/>
      <c r="C50" s="99"/>
      <c r="D50" s="10">
        <v>1</v>
      </c>
      <c r="E50" s="5"/>
      <c r="F50" t="str">
        <f>IF($E50="","",IF(ISNA(VLOOKUP($E50,DD!$A$2:$C$150,2,0)),"NO SUCH DIVE",VLOOKUP($E50,DD!$A$2:$C$150,2,0)))</f>
        <v/>
      </c>
      <c r="G50" s="10" t="str">
        <f>IF($E50="","",IF(ISNA(VLOOKUP($E50,DD!$A$2:$C$150,3,0)),"",VLOOKUP($E50,DD!$A$2:$C$150,3,0)))</f>
        <v/>
      </c>
      <c r="H50" s="8"/>
      <c r="I50" s="8"/>
      <c r="J50" s="8"/>
      <c r="K50" s="8"/>
      <c r="L50" s="8"/>
      <c r="M50" s="5"/>
      <c r="N50" s="78">
        <f t="shared" si="0"/>
        <v>0</v>
      </c>
      <c r="O50" s="78">
        <f>IF(N50="","",N50)</f>
        <v>0</v>
      </c>
      <c r="Q50" s="35"/>
      <c r="R50" s="35"/>
      <c r="S50" s="35"/>
    </row>
    <row r="51" spans="1:19" ht="15.75" thickBot="1" x14ac:dyDescent="0.3">
      <c r="A51" s="97"/>
      <c r="B51" s="98"/>
      <c r="C51" s="99"/>
      <c r="D51" s="10">
        <v>2</v>
      </c>
      <c r="E51" s="5"/>
      <c r="F51" t="str">
        <f>IF($E51="","",IF(ISNA(VLOOKUP($E51,DD!$A$2:$C$150,2,0)),"NO SUCH DIVE",VLOOKUP($E51,DD!$A$2:$C$150,2,0)))</f>
        <v/>
      </c>
      <c r="G51" s="10" t="str">
        <f>IF($E51="","",IF(ISNA(VLOOKUP($E51,DD!$A$2:$C$150,3,0)),"",VLOOKUP($E51,DD!$A$2:$C$150,3,0)))</f>
        <v/>
      </c>
      <c r="H51" s="8"/>
      <c r="I51" s="8"/>
      <c r="J51" s="8"/>
      <c r="K51" s="8"/>
      <c r="L51" s="8"/>
      <c r="M51" s="5"/>
      <c r="N51" s="78">
        <f t="shared" si="0"/>
        <v>0</v>
      </c>
      <c r="O51" s="78">
        <f>IF(N51="",O50,N51+O50)</f>
        <v>0</v>
      </c>
      <c r="Q51" s="35"/>
      <c r="R51" s="35"/>
      <c r="S51" s="35"/>
    </row>
    <row r="52" spans="1:19" ht="15.75" thickBot="1" x14ac:dyDescent="0.3">
      <c r="A52" s="97"/>
      <c r="B52" s="98"/>
      <c r="C52" s="99"/>
      <c r="D52" s="10">
        <v>3</v>
      </c>
      <c r="E52" s="5"/>
      <c r="F52" t="str">
        <f>IF($E52="","",IF(ISNA(VLOOKUP($E52,DD!$A$2:$C$150,2,0)),"NO SUCH DIVE",VLOOKUP($E52,DD!$A$2:$C$150,2,0)))</f>
        <v/>
      </c>
      <c r="G52" s="10" t="str">
        <f>IF($E52="","",IF(ISNA(VLOOKUP($E52,DD!$A$2:$C$150,3,0)),"",VLOOKUP($E52,DD!$A$2:$C$150,3,0)))</f>
        <v/>
      </c>
      <c r="H52" s="8"/>
      <c r="I52" s="8"/>
      <c r="J52" s="8"/>
      <c r="K52" s="8"/>
      <c r="L52" s="8"/>
      <c r="M52" s="5"/>
      <c r="N52" s="78">
        <f t="shared" si="0"/>
        <v>0</v>
      </c>
      <c r="O52" s="79">
        <f>IF(N52="",O51,N52+O51)</f>
        <v>0</v>
      </c>
      <c r="Q52" s="35">
        <f t="shared" ref="Q52" si="31">IF(O52&lt;&gt;"",O52+A50/10000,0)</f>
        <v>1.6999999999999999E-3</v>
      </c>
      <c r="R52" s="35">
        <f t="shared" ref="R52:S52" si="32">B50</f>
        <v>0</v>
      </c>
      <c r="S52" s="35">
        <f t="shared" si="32"/>
        <v>0</v>
      </c>
    </row>
    <row r="53" spans="1:19" x14ac:dyDescent="0.25">
      <c r="A53" s="100">
        <v>18</v>
      </c>
      <c r="B53" s="101"/>
      <c r="C53" s="102"/>
      <c r="D53" s="42">
        <v>1</v>
      </c>
      <c r="E53" s="40"/>
      <c r="F53" s="43" t="str">
        <f>IF($E53="","",IF(ISNA(VLOOKUP($E53,DD!$A$2:$C$150,2,0)),"NO SUCH DIVE",VLOOKUP($E53,DD!$A$2:$C$150,2,0)))</f>
        <v/>
      </c>
      <c r="G53" s="42" t="str">
        <f>IF($E53="","",IF(ISNA(VLOOKUP($E53,DD!$A$2:$C$150,3,0)),"",VLOOKUP($E53,DD!$A$2:$C$150,3,0)))</f>
        <v/>
      </c>
      <c r="H53" s="41"/>
      <c r="I53" s="41"/>
      <c r="J53" s="41"/>
      <c r="K53" s="41"/>
      <c r="L53" s="41"/>
      <c r="M53" s="40"/>
      <c r="N53" s="82">
        <f t="shared" si="0"/>
        <v>0</v>
      </c>
      <c r="O53" s="82">
        <f>IF(N53="","",N53)</f>
        <v>0</v>
      </c>
      <c r="Q53" s="35"/>
      <c r="R53" s="35"/>
      <c r="S53" s="35"/>
    </row>
    <row r="54" spans="1:19" ht="15.75" thickBot="1" x14ac:dyDescent="0.3">
      <c r="A54" s="100"/>
      <c r="B54" s="101"/>
      <c r="C54" s="102"/>
      <c r="D54" s="42">
        <v>2</v>
      </c>
      <c r="E54" s="40"/>
      <c r="F54" s="43" t="str">
        <f>IF($E54="","",IF(ISNA(VLOOKUP($E54,DD!$A$2:$C$150,2,0)),"NO SUCH DIVE",VLOOKUP($E54,DD!$A$2:$C$150,2,0)))</f>
        <v/>
      </c>
      <c r="G54" s="42" t="str">
        <f>IF($E54="","",IF(ISNA(VLOOKUP($E54,DD!$A$2:$C$150,3,0)),"",VLOOKUP($E54,DD!$A$2:$C$150,3,0)))</f>
        <v/>
      </c>
      <c r="H54" s="41"/>
      <c r="I54" s="41"/>
      <c r="J54" s="41"/>
      <c r="K54" s="41"/>
      <c r="L54" s="41"/>
      <c r="M54" s="40"/>
      <c r="N54" s="82">
        <f t="shared" si="0"/>
        <v>0</v>
      </c>
      <c r="O54" s="82">
        <f>IF(N54="",O53,N54+O53)</f>
        <v>0</v>
      </c>
      <c r="Q54" s="35"/>
      <c r="R54" s="35"/>
      <c r="S54" s="35"/>
    </row>
    <row r="55" spans="1:19" ht="15.75" thickBot="1" x14ac:dyDescent="0.3">
      <c r="A55" s="100"/>
      <c r="B55" s="101"/>
      <c r="C55" s="102"/>
      <c r="D55" s="42">
        <v>3</v>
      </c>
      <c r="E55" s="40"/>
      <c r="F55" s="43" t="str">
        <f>IF($E55="","",IF(ISNA(VLOOKUP($E55,DD!$A$2:$C$150,2,0)),"NO SUCH DIVE",VLOOKUP($E55,DD!$A$2:$C$150,2,0)))</f>
        <v/>
      </c>
      <c r="G55" s="42" t="str">
        <f>IF($E55="","",IF(ISNA(VLOOKUP($E55,DD!$A$2:$C$150,3,0)),"",VLOOKUP($E55,DD!$A$2:$C$150,3,0)))</f>
        <v/>
      </c>
      <c r="H55" s="41"/>
      <c r="I55" s="41"/>
      <c r="J55" s="41"/>
      <c r="K55" s="41"/>
      <c r="L55" s="41"/>
      <c r="M55" s="40"/>
      <c r="N55" s="82">
        <f t="shared" si="0"/>
        <v>0</v>
      </c>
      <c r="O55" s="83">
        <f>IF(N55="",O54,N55+O54)</f>
        <v>0</v>
      </c>
      <c r="Q55" s="35">
        <f t="shared" ref="Q55" si="33">IF(O55&lt;&gt;"",O55+A53/10000,0)</f>
        <v>1.8E-3</v>
      </c>
      <c r="R55" s="35">
        <f t="shared" ref="R55:S55" si="34">B53</f>
        <v>0</v>
      </c>
      <c r="S55" s="35">
        <f t="shared" si="34"/>
        <v>0</v>
      </c>
    </row>
    <row r="56" spans="1:19" x14ac:dyDescent="0.25">
      <c r="A56" s="97">
        <v>19</v>
      </c>
      <c r="B56" s="98"/>
      <c r="C56" s="99"/>
      <c r="D56" s="10">
        <v>1</v>
      </c>
      <c r="E56" s="5"/>
      <c r="F56" t="str">
        <f>IF($E56="","",IF(ISNA(VLOOKUP($E56,DD!$A$2:$C$150,2,0)),"NO SUCH DIVE",VLOOKUP($E56,DD!$A$2:$C$150,2,0)))</f>
        <v/>
      </c>
      <c r="G56" s="10" t="str">
        <f>IF($E56="","",IF(ISNA(VLOOKUP($E56,DD!$A$2:$C$150,3,0)),"",VLOOKUP($E56,DD!$A$2:$C$150,3,0)))</f>
        <v/>
      </c>
      <c r="H56" s="8"/>
      <c r="I56" s="8"/>
      <c r="J56" s="8"/>
      <c r="K56" s="8"/>
      <c r="L56" s="8"/>
      <c r="M56" s="5"/>
      <c r="N56" s="78">
        <f t="shared" si="0"/>
        <v>0</v>
      </c>
      <c r="O56" s="78">
        <f>IF(N56="","",N56)</f>
        <v>0</v>
      </c>
      <c r="Q56" s="35"/>
      <c r="R56" s="35"/>
      <c r="S56" s="35"/>
    </row>
    <row r="57" spans="1:19" ht="15.75" thickBot="1" x14ac:dyDescent="0.3">
      <c r="A57" s="97"/>
      <c r="B57" s="98"/>
      <c r="C57" s="99"/>
      <c r="D57" s="10">
        <v>2</v>
      </c>
      <c r="E57" s="5"/>
      <c r="F57" t="str">
        <f>IF($E57="","",IF(ISNA(VLOOKUP($E57,DD!$A$2:$C$150,2,0)),"NO SUCH DIVE",VLOOKUP($E57,DD!$A$2:$C$150,2,0)))</f>
        <v/>
      </c>
      <c r="G57" s="10" t="str">
        <f>IF($E57="","",IF(ISNA(VLOOKUP($E57,DD!$A$2:$C$150,3,0)),"",VLOOKUP($E57,DD!$A$2:$C$150,3,0)))</f>
        <v/>
      </c>
      <c r="H57" s="8"/>
      <c r="I57" s="8"/>
      <c r="J57" s="8"/>
      <c r="K57" s="8"/>
      <c r="L57" s="8"/>
      <c r="M57" s="5"/>
      <c r="N57" s="78">
        <f t="shared" si="0"/>
        <v>0</v>
      </c>
      <c r="O57" s="78">
        <f>IF(N57="",O56,N57+O56)</f>
        <v>0</v>
      </c>
      <c r="Q57" s="35"/>
      <c r="R57" s="35"/>
      <c r="S57" s="35"/>
    </row>
    <row r="58" spans="1:19" ht="15.75" thickBot="1" x14ac:dyDescent="0.3">
      <c r="A58" s="97"/>
      <c r="B58" s="98"/>
      <c r="C58" s="99"/>
      <c r="D58" s="10">
        <v>3</v>
      </c>
      <c r="E58" s="5"/>
      <c r="F58" t="str">
        <f>IF($E58="","",IF(ISNA(VLOOKUP($E58,DD!$A$2:$C$150,2,0)),"NO SUCH DIVE",VLOOKUP($E58,DD!$A$2:$C$150,2,0)))</f>
        <v/>
      </c>
      <c r="G58" s="10" t="str">
        <f>IF($E58="","",IF(ISNA(VLOOKUP($E58,DD!$A$2:$C$150,3,0)),"",VLOOKUP($E58,DD!$A$2:$C$150,3,0)))</f>
        <v/>
      </c>
      <c r="H58" s="8"/>
      <c r="I58" s="8"/>
      <c r="J58" s="8"/>
      <c r="K58" s="8"/>
      <c r="L58" s="8"/>
      <c r="M58" s="5"/>
      <c r="N58" s="78">
        <f t="shared" si="0"/>
        <v>0</v>
      </c>
      <c r="O58" s="79">
        <f>IF(N58="",O57,N58+O57)</f>
        <v>0</v>
      </c>
      <c r="Q58" s="35">
        <f t="shared" ref="Q58" si="35">IF(O58&lt;&gt;"",O58+A56/10000,0)</f>
        <v>1.9E-3</v>
      </c>
      <c r="R58" s="35">
        <f t="shared" ref="R58:S58" si="36">B56</f>
        <v>0</v>
      </c>
      <c r="S58" s="35">
        <f t="shared" si="36"/>
        <v>0</v>
      </c>
    </row>
    <row r="59" spans="1:19" x14ac:dyDescent="0.25">
      <c r="A59" s="100">
        <v>20</v>
      </c>
      <c r="B59" s="101"/>
      <c r="C59" s="102"/>
      <c r="D59" s="42">
        <v>1</v>
      </c>
      <c r="E59" s="40"/>
      <c r="F59" s="43" t="str">
        <f>IF($E59="","",IF(ISNA(VLOOKUP($E59,DD!$A$2:$C$150,2,0)),"NO SUCH DIVE",VLOOKUP($E59,DD!$A$2:$C$150,2,0)))</f>
        <v/>
      </c>
      <c r="G59" s="42" t="str">
        <f>IF($E59="","",IF(ISNA(VLOOKUP($E59,DD!$A$2:$C$150,3,0)),"",VLOOKUP($E59,DD!$A$2:$C$150,3,0)))</f>
        <v/>
      </c>
      <c r="H59" s="41"/>
      <c r="I59" s="41"/>
      <c r="J59" s="41"/>
      <c r="K59" s="41"/>
      <c r="L59" s="41"/>
      <c r="M59" s="40"/>
      <c r="N59" s="82">
        <f t="shared" si="0"/>
        <v>0</v>
      </c>
      <c r="O59" s="82">
        <f>IF(N59="","",N59)</f>
        <v>0</v>
      </c>
      <c r="Q59" s="35"/>
      <c r="R59" s="35"/>
      <c r="S59" s="35"/>
    </row>
    <row r="60" spans="1:19" ht="15.75" thickBot="1" x14ac:dyDescent="0.3">
      <c r="A60" s="100"/>
      <c r="B60" s="101"/>
      <c r="C60" s="102"/>
      <c r="D60" s="42">
        <v>2</v>
      </c>
      <c r="E60" s="40"/>
      <c r="F60" s="43" t="str">
        <f>IF($E60="","",IF(ISNA(VLOOKUP($E60,DD!$A$2:$C$150,2,0)),"NO SUCH DIVE",VLOOKUP($E60,DD!$A$2:$C$150,2,0)))</f>
        <v/>
      </c>
      <c r="G60" s="42" t="str">
        <f>IF($E60="","",IF(ISNA(VLOOKUP($E60,DD!$A$2:$C$150,3,0)),"",VLOOKUP($E60,DD!$A$2:$C$150,3,0)))</f>
        <v/>
      </c>
      <c r="H60" s="41"/>
      <c r="I60" s="41"/>
      <c r="J60" s="41"/>
      <c r="K60" s="41"/>
      <c r="L60" s="41"/>
      <c r="M60" s="40"/>
      <c r="N60" s="82">
        <f t="shared" si="0"/>
        <v>0</v>
      </c>
      <c r="O60" s="82">
        <f>IF(N60="",O59,N60+O59)</f>
        <v>0</v>
      </c>
      <c r="Q60" s="35"/>
      <c r="R60" s="35"/>
      <c r="S60" s="35"/>
    </row>
    <row r="61" spans="1:19" ht="15.75" thickBot="1" x14ac:dyDescent="0.3">
      <c r="A61" s="100"/>
      <c r="B61" s="101"/>
      <c r="C61" s="102"/>
      <c r="D61" s="42">
        <v>3</v>
      </c>
      <c r="E61" s="40"/>
      <c r="F61" s="43" t="str">
        <f>IF($E61="","",IF(ISNA(VLOOKUP($E61,DD!$A$2:$C$150,2,0)),"NO SUCH DIVE",VLOOKUP($E61,DD!$A$2:$C$150,2,0)))</f>
        <v/>
      </c>
      <c r="G61" s="42" t="str">
        <f>IF($E61="","",IF(ISNA(VLOOKUP($E61,DD!$A$2:$C$150,3,0)),"",VLOOKUP($E61,DD!$A$2:$C$150,3,0)))</f>
        <v/>
      </c>
      <c r="H61" s="41"/>
      <c r="I61" s="41"/>
      <c r="J61" s="41"/>
      <c r="K61" s="41"/>
      <c r="L61" s="41"/>
      <c r="M61" s="40"/>
      <c r="N61" s="82">
        <f t="shared" si="0"/>
        <v>0</v>
      </c>
      <c r="O61" s="83">
        <f>IF(N61="",O60,N61+O60)</f>
        <v>0</v>
      </c>
      <c r="Q61" s="35">
        <f t="shared" ref="Q61" si="37">IF(O61&lt;&gt;"",O61+A59/10000,0)</f>
        <v>2E-3</v>
      </c>
      <c r="R61" s="35">
        <f t="shared" ref="R61:S61" si="38">B59</f>
        <v>0</v>
      </c>
      <c r="S61" s="35">
        <f t="shared" si="38"/>
        <v>0</v>
      </c>
    </row>
    <row r="62" spans="1:19" x14ac:dyDescent="0.25">
      <c r="A62" s="97">
        <v>21</v>
      </c>
      <c r="B62" s="98"/>
      <c r="C62" s="99"/>
      <c r="D62" s="10">
        <v>1</v>
      </c>
      <c r="E62" s="5"/>
      <c r="F62" t="str">
        <f>IF($E62="","",IF(ISNA(VLOOKUP($E62,DD!$A$2:$C$150,2,0)),"NO SUCH DIVE",VLOOKUP($E62,DD!$A$2:$C$150,2,0)))</f>
        <v/>
      </c>
      <c r="G62" s="10" t="str">
        <f>IF($E62="","",IF(ISNA(VLOOKUP($E62,DD!$A$2:$C$150,3,0)),"",VLOOKUP($E62,DD!$A$2:$C$150,3,0)))</f>
        <v/>
      </c>
      <c r="H62" s="8"/>
      <c r="I62" s="8"/>
      <c r="J62" s="8"/>
      <c r="K62" s="8"/>
      <c r="L62" s="8"/>
      <c r="M62" s="5"/>
      <c r="N62" s="78">
        <f t="shared" si="0"/>
        <v>0</v>
      </c>
      <c r="O62" s="78">
        <f>IF(N62="","",N62)</f>
        <v>0</v>
      </c>
      <c r="Q62" s="35"/>
      <c r="R62" s="35"/>
      <c r="S62" s="35"/>
    </row>
    <row r="63" spans="1:19" ht="15.75" thickBot="1" x14ac:dyDescent="0.3">
      <c r="A63" s="97"/>
      <c r="B63" s="98"/>
      <c r="C63" s="99"/>
      <c r="D63" s="10">
        <v>2</v>
      </c>
      <c r="E63" s="5"/>
      <c r="F63" t="str">
        <f>IF($E63="","",IF(ISNA(VLOOKUP($E63,DD!$A$2:$C$150,2,0)),"NO SUCH DIVE",VLOOKUP($E63,DD!$A$2:$C$150,2,0)))</f>
        <v/>
      </c>
      <c r="G63" s="10" t="str">
        <f>IF($E63="","",IF(ISNA(VLOOKUP($E63,DD!$A$2:$C$150,3,0)),"",VLOOKUP($E63,DD!$A$2:$C$150,3,0)))</f>
        <v/>
      </c>
      <c r="H63" s="8"/>
      <c r="I63" s="8"/>
      <c r="J63" s="8"/>
      <c r="K63" s="8"/>
      <c r="L63" s="8"/>
      <c r="M63" s="5"/>
      <c r="N63" s="78">
        <f t="shared" si="0"/>
        <v>0</v>
      </c>
      <c r="O63" s="78">
        <f>IF(N63="",O62,N63+O62)</f>
        <v>0</v>
      </c>
      <c r="Q63" s="35"/>
      <c r="R63" s="35"/>
      <c r="S63" s="35"/>
    </row>
    <row r="64" spans="1:19" ht="15.75" thickBot="1" x14ac:dyDescent="0.3">
      <c r="A64" s="97"/>
      <c r="B64" s="98"/>
      <c r="C64" s="99"/>
      <c r="D64" s="10">
        <v>3</v>
      </c>
      <c r="E64" s="5"/>
      <c r="F64" t="str">
        <f>IF($E64="","",IF(ISNA(VLOOKUP($E64,DD!$A$2:$C$150,2,0)),"NO SUCH DIVE",VLOOKUP($E64,DD!$A$2:$C$150,2,0)))</f>
        <v/>
      </c>
      <c r="G64" s="10" t="str">
        <f>IF($E64="","",IF(ISNA(VLOOKUP($E64,DD!$A$2:$C$150,3,0)),"",VLOOKUP($E64,DD!$A$2:$C$150,3,0)))</f>
        <v/>
      </c>
      <c r="H64" s="8"/>
      <c r="I64" s="8"/>
      <c r="J64" s="8"/>
      <c r="K64" s="8"/>
      <c r="L64" s="8"/>
      <c r="M64" s="5"/>
      <c r="N64" s="78">
        <f t="shared" si="0"/>
        <v>0</v>
      </c>
      <c r="O64" s="79">
        <f>IF(N64="",O63,N64+O63)</f>
        <v>0</v>
      </c>
      <c r="Q64" s="35">
        <f t="shared" ref="Q64" si="39">IF(O64&lt;&gt;"",O64+A62/10000,0)</f>
        <v>2.0999999999999999E-3</v>
      </c>
      <c r="R64" s="35">
        <f t="shared" ref="R64:S64" si="40">B62</f>
        <v>0</v>
      </c>
      <c r="S64" s="35">
        <f t="shared" si="40"/>
        <v>0</v>
      </c>
    </row>
    <row r="65" spans="1:19" x14ac:dyDescent="0.25">
      <c r="A65" s="100">
        <v>22</v>
      </c>
      <c r="B65" s="101"/>
      <c r="C65" s="102"/>
      <c r="D65" s="42">
        <v>1</v>
      </c>
      <c r="E65" s="40"/>
      <c r="F65" s="43" t="str">
        <f>IF($E65="","",IF(ISNA(VLOOKUP($E65,DD!$A$2:$C$150,2,0)),"NO SUCH DIVE",VLOOKUP($E65,DD!$A$2:$C$150,2,0)))</f>
        <v/>
      </c>
      <c r="G65" s="42" t="str">
        <f>IF($E65="","",IF(ISNA(VLOOKUP($E65,DD!$A$2:$C$150,3,0)),"",VLOOKUP($E65,DD!$A$2:$C$150,3,0)))</f>
        <v/>
      </c>
      <c r="H65" s="41"/>
      <c r="I65" s="41"/>
      <c r="J65" s="41"/>
      <c r="K65" s="41"/>
      <c r="L65" s="41"/>
      <c r="M65" s="40"/>
      <c r="N65" s="82">
        <f t="shared" si="0"/>
        <v>0</v>
      </c>
      <c r="O65" s="82">
        <f>IF(N65="","",N65)</f>
        <v>0</v>
      </c>
      <c r="Q65" s="35"/>
      <c r="R65" s="35"/>
      <c r="S65" s="35"/>
    </row>
    <row r="66" spans="1:19" ht="15.75" thickBot="1" x14ac:dyDescent="0.3">
      <c r="A66" s="100"/>
      <c r="B66" s="101"/>
      <c r="C66" s="102"/>
      <c r="D66" s="42">
        <v>2</v>
      </c>
      <c r="E66" s="40"/>
      <c r="F66" s="43" t="str">
        <f>IF($E66="","",IF(ISNA(VLOOKUP($E66,DD!$A$2:$C$150,2,0)),"NO SUCH DIVE",VLOOKUP($E66,DD!$A$2:$C$150,2,0)))</f>
        <v/>
      </c>
      <c r="G66" s="42" t="str">
        <f>IF($E66="","",IF(ISNA(VLOOKUP($E66,DD!$A$2:$C$150,3,0)),"",VLOOKUP($E66,DD!$A$2:$C$150,3,0)))</f>
        <v/>
      </c>
      <c r="H66" s="41"/>
      <c r="I66" s="41"/>
      <c r="J66" s="41"/>
      <c r="K66" s="41"/>
      <c r="L66" s="41"/>
      <c r="M66" s="40"/>
      <c r="N66" s="82">
        <f t="shared" si="0"/>
        <v>0</v>
      </c>
      <c r="O66" s="82">
        <f>IF(N66="",O65,N66+O65)</f>
        <v>0</v>
      </c>
      <c r="Q66" s="35"/>
      <c r="R66" s="35"/>
      <c r="S66" s="35"/>
    </row>
    <row r="67" spans="1:19" ht="15.75" thickBot="1" x14ac:dyDescent="0.3">
      <c r="A67" s="100"/>
      <c r="B67" s="101"/>
      <c r="C67" s="102"/>
      <c r="D67" s="42">
        <v>3</v>
      </c>
      <c r="E67" s="40"/>
      <c r="F67" s="43" t="str">
        <f>IF($E67="","",IF(ISNA(VLOOKUP($E67,DD!$A$2:$C$150,2,0)),"NO SUCH DIVE",VLOOKUP($E67,DD!$A$2:$C$150,2,0)))</f>
        <v/>
      </c>
      <c r="G67" s="42" t="str">
        <f>IF($E67="","",IF(ISNA(VLOOKUP($E67,DD!$A$2:$C$150,3,0)),"",VLOOKUP($E67,DD!$A$2:$C$150,3,0)))</f>
        <v/>
      </c>
      <c r="H67" s="41"/>
      <c r="I67" s="41"/>
      <c r="J67" s="41"/>
      <c r="K67" s="41"/>
      <c r="L67" s="41"/>
      <c r="M67" s="40"/>
      <c r="N67" s="82">
        <f t="shared" ref="N67:N121" si="41">IF(G67="",0,IF(COUNT(H67:L67)=3,IF(M67&lt;&gt;"",(SUM(H67:J67)-6)*G67,SUM(H67:J67)*G67),IF(M67&lt;&gt;"",(SUM(H67:L67)-MAX(H67:L67)-MIN(H67:L67)-6)*G67,(SUM(H67:L67)-MAX(H67:L67)-MIN(H67:L67))*G67)))</f>
        <v>0</v>
      </c>
      <c r="O67" s="83">
        <f>IF(N67="",O66,N67+O66)</f>
        <v>0</v>
      </c>
      <c r="Q67" s="35">
        <f t="shared" ref="Q67" si="42">IF(O67&lt;&gt;"",O67+A65/10000,0)</f>
        <v>2.2000000000000001E-3</v>
      </c>
      <c r="R67" s="35">
        <f t="shared" ref="R67:S67" si="43">B65</f>
        <v>0</v>
      </c>
      <c r="S67" s="35">
        <f t="shared" si="43"/>
        <v>0</v>
      </c>
    </row>
    <row r="68" spans="1:19" x14ac:dyDescent="0.25">
      <c r="A68" s="97">
        <v>23</v>
      </c>
      <c r="B68" s="98"/>
      <c r="C68" s="99"/>
      <c r="D68" s="10">
        <v>1</v>
      </c>
      <c r="E68" s="5"/>
      <c r="F68" t="str">
        <f>IF($E68="","",IF(ISNA(VLOOKUP($E68,DD!$A$2:$C$150,2,0)),"NO SUCH DIVE",VLOOKUP($E68,DD!$A$2:$C$150,2,0)))</f>
        <v/>
      </c>
      <c r="G68" s="10" t="str">
        <f>IF($E68="","",IF(ISNA(VLOOKUP($E68,DD!$A$2:$C$150,3,0)),"",VLOOKUP($E68,DD!$A$2:$C$150,3,0)))</f>
        <v/>
      </c>
      <c r="H68" s="8"/>
      <c r="I68" s="8"/>
      <c r="J68" s="8"/>
      <c r="K68" s="8"/>
      <c r="L68" s="8"/>
      <c r="M68" s="5"/>
      <c r="N68" s="78">
        <f t="shared" si="41"/>
        <v>0</v>
      </c>
      <c r="O68" s="78">
        <f>IF(N68="","",N68)</f>
        <v>0</v>
      </c>
      <c r="Q68" s="35"/>
      <c r="R68" s="35"/>
      <c r="S68" s="35"/>
    </row>
    <row r="69" spans="1:19" ht="15.75" thickBot="1" x14ac:dyDescent="0.3">
      <c r="A69" s="97"/>
      <c r="B69" s="98"/>
      <c r="C69" s="99"/>
      <c r="D69" s="10">
        <v>2</v>
      </c>
      <c r="E69" s="5"/>
      <c r="F69" t="str">
        <f>IF($E69="","",IF(ISNA(VLOOKUP($E69,DD!$A$2:$C$150,2,0)),"NO SUCH DIVE",VLOOKUP($E69,DD!$A$2:$C$150,2,0)))</f>
        <v/>
      </c>
      <c r="G69" s="10" t="str">
        <f>IF($E69="","",IF(ISNA(VLOOKUP($E69,DD!$A$2:$C$150,3,0)),"",VLOOKUP($E69,DD!$A$2:$C$150,3,0)))</f>
        <v/>
      </c>
      <c r="H69" s="8"/>
      <c r="I69" s="8"/>
      <c r="J69" s="8"/>
      <c r="K69" s="8"/>
      <c r="L69" s="8"/>
      <c r="M69" s="5"/>
      <c r="N69" s="78">
        <f t="shared" si="41"/>
        <v>0</v>
      </c>
      <c r="O69" s="78">
        <f>IF(N69="",O68,N69+O68)</f>
        <v>0</v>
      </c>
      <c r="Q69" s="35"/>
      <c r="R69" s="35"/>
      <c r="S69" s="35"/>
    </row>
    <row r="70" spans="1:19" ht="15.75" thickBot="1" x14ac:dyDescent="0.3">
      <c r="A70" s="97"/>
      <c r="B70" s="98"/>
      <c r="C70" s="99"/>
      <c r="D70" s="10">
        <v>3</v>
      </c>
      <c r="E70" s="5"/>
      <c r="F70" t="str">
        <f>IF($E70="","",IF(ISNA(VLOOKUP($E70,DD!$A$2:$C$150,2,0)),"NO SUCH DIVE",VLOOKUP($E70,DD!$A$2:$C$150,2,0)))</f>
        <v/>
      </c>
      <c r="G70" s="10" t="str">
        <f>IF($E70="","",IF(ISNA(VLOOKUP($E70,DD!$A$2:$C$150,3,0)),"",VLOOKUP($E70,DD!$A$2:$C$150,3,0)))</f>
        <v/>
      </c>
      <c r="H70" s="8"/>
      <c r="I70" s="8"/>
      <c r="J70" s="8"/>
      <c r="K70" s="8"/>
      <c r="L70" s="8"/>
      <c r="M70" s="5"/>
      <c r="N70" s="78">
        <f t="shared" si="41"/>
        <v>0</v>
      </c>
      <c r="O70" s="79">
        <f>IF(N70="",O69,N70+O69)</f>
        <v>0</v>
      </c>
      <c r="Q70" s="35">
        <f t="shared" ref="Q70" si="44">IF(O70&lt;&gt;"",O70+A68/10000,0)</f>
        <v>2.3E-3</v>
      </c>
      <c r="R70" s="35">
        <f t="shared" ref="R70:S70" si="45">B68</f>
        <v>0</v>
      </c>
      <c r="S70" s="35">
        <f t="shared" si="45"/>
        <v>0</v>
      </c>
    </row>
    <row r="71" spans="1:19" x14ac:dyDescent="0.25">
      <c r="A71" s="100">
        <v>24</v>
      </c>
      <c r="B71" s="101"/>
      <c r="C71" s="102"/>
      <c r="D71" s="42">
        <v>1</v>
      </c>
      <c r="E71" s="40"/>
      <c r="F71" s="43" t="str">
        <f>IF($E71="","",IF(ISNA(VLOOKUP($E71,DD!$A$2:$C$150,2,0)),"NO SUCH DIVE",VLOOKUP($E71,DD!$A$2:$C$150,2,0)))</f>
        <v/>
      </c>
      <c r="G71" s="42" t="str">
        <f>IF($E71="","",IF(ISNA(VLOOKUP($E71,DD!$A$2:$C$150,3,0)),"",VLOOKUP($E71,DD!$A$2:$C$150,3,0)))</f>
        <v/>
      </c>
      <c r="H71" s="41"/>
      <c r="I71" s="41"/>
      <c r="J71" s="41"/>
      <c r="K71" s="41"/>
      <c r="L71" s="41"/>
      <c r="M71" s="40"/>
      <c r="N71" s="82">
        <f t="shared" si="41"/>
        <v>0</v>
      </c>
      <c r="O71" s="82">
        <f>IF(N71="","",N71)</f>
        <v>0</v>
      </c>
      <c r="Q71" s="35"/>
      <c r="R71" s="35"/>
      <c r="S71" s="35"/>
    </row>
    <row r="72" spans="1:19" ht="15.75" thickBot="1" x14ac:dyDescent="0.3">
      <c r="A72" s="100"/>
      <c r="B72" s="101"/>
      <c r="C72" s="102"/>
      <c r="D72" s="42">
        <v>2</v>
      </c>
      <c r="E72" s="40"/>
      <c r="F72" s="43" t="str">
        <f>IF($E72="","",IF(ISNA(VLOOKUP($E72,DD!$A$2:$C$150,2,0)),"NO SUCH DIVE",VLOOKUP($E72,DD!$A$2:$C$150,2,0)))</f>
        <v/>
      </c>
      <c r="G72" s="42" t="str">
        <f>IF($E72="","",IF(ISNA(VLOOKUP($E72,DD!$A$2:$C$150,3,0)),"",VLOOKUP($E72,DD!$A$2:$C$150,3,0)))</f>
        <v/>
      </c>
      <c r="H72" s="41"/>
      <c r="I72" s="41"/>
      <c r="J72" s="41"/>
      <c r="K72" s="41"/>
      <c r="L72" s="41"/>
      <c r="M72" s="40"/>
      <c r="N72" s="82">
        <f t="shared" si="41"/>
        <v>0</v>
      </c>
      <c r="O72" s="82">
        <f>IF(N72="",O71,N72+O71)</f>
        <v>0</v>
      </c>
      <c r="Q72" s="35"/>
      <c r="R72" s="35"/>
      <c r="S72" s="35"/>
    </row>
    <row r="73" spans="1:19" ht="15.75" thickBot="1" x14ac:dyDescent="0.3">
      <c r="A73" s="100"/>
      <c r="B73" s="101"/>
      <c r="C73" s="102"/>
      <c r="D73" s="42">
        <v>3</v>
      </c>
      <c r="E73" s="40"/>
      <c r="F73" s="43" t="str">
        <f>IF($E73="","",IF(ISNA(VLOOKUP($E73,DD!$A$2:$C$150,2,0)),"NO SUCH DIVE",VLOOKUP($E73,DD!$A$2:$C$150,2,0)))</f>
        <v/>
      </c>
      <c r="G73" s="42" t="str">
        <f>IF($E73="","",IF(ISNA(VLOOKUP($E73,DD!$A$2:$C$150,3,0)),"",VLOOKUP($E73,DD!$A$2:$C$150,3,0)))</f>
        <v/>
      </c>
      <c r="H73" s="41"/>
      <c r="I73" s="41"/>
      <c r="J73" s="41"/>
      <c r="K73" s="41"/>
      <c r="L73" s="41"/>
      <c r="M73" s="40"/>
      <c r="N73" s="82">
        <f t="shared" si="41"/>
        <v>0</v>
      </c>
      <c r="O73" s="83">
        <f>IF(N73="",O72,N73+O72)</f>
        <v>0</v>
      </c>
      <c r="Q73" s="35">
        <f t="shared" ref="Q73" si="46">IF(O73&lt;&gt;"",O73+A71/10000,0)</f>
        <v>2.3999999999999998E-3</v>
      </c>
      <c r="R73" s="35">
        <f t="shared" ref="R73:S73" si="47">B71</f>
        <v>0</v>
      </c>
      <c r="S73" s="35">
        <f t="shared" si="47"/>
        <v>0</v>
      </c>
    </row>
    <row r="74" spans="1:19" x14ac:dyDescent="0.25">
      <c r="A74" s="97">
        <v>25</v>
      </c>
      <c r="B74" s="98"/>
      <c r="C74" s="99"/>
      <c r="D74" s="10">
        <v>1</v>
      </c>
      <c r="E74" s="5"/>
      <c r="F74" t="str">
        <f>IF($E74="","",IF(ISNA(VLOOKUP($E74,DD!$A$2:$C$150,2,0)),"NO SUCH DIVE",VLOOKUP($E74,DD!$A$2:$C$150,2,0)))</f>
        <v/>
      </c>
      <c r="G74" s="10" t="str">
        <f>IF($E74="","",IF(ISNA(VLOOKUP($E74,DD!$A$2:$C$150,3,0)),"",VLOOKUP($E74,DD!$A$2:$C$150,3,0)))</f>
        <v/>
      </c>
      <c r="H74" s="8"/>
      <c r="I74" s="8"/>
      <c r="J74" s="8"/>
      <c r="K74" s="8"/>
      <c r="L74" s="8"/>
      <c r="M74" s="5"/>
      <c r="N74" s="78">
        <f t="shared" si="41"/>
        <v>0</v>
      </c>
      <c r="O74" s="78">
        <f>IF(N74="","",N74)</f>
        <v>0</v>
      </c>
      <c r="Q74" s="35"/>
      <c r="R74" s="35"/>
      <c r="S74" s="35"/>
    </row>
    <row r="75" spans="1:19" ht="14.45" customHeight="1" thickBot="1" x14ac:dyDescent="0.3">
      <c r="A75" s="97"/>
      <c r="B75" s="98"/>
      <c r="C75" s="99"/>
      <c r="D75" s="10">
        <v>2</v>
      </c>
      <c r="E75" s="5"/>
      <c r="F75" t="str">
        <f>IF($E75="","",IF(ISNA(VLOOKUP($E75,DD!$A$2:$C$150,2,0)),"NO SUCH DIVE",VLOOKUP($E75,DD!$A$2:$C$150,2,0)))</f>
        <v/>
      </c>
      <c r="G75" s="10" t="str">
        <f>IF($E75="","",IF(ISNA(VLOOKUP($E75,DD!$A$2:$C$150,3,0)),"",VLOOKUP($E75,DD!$A$2:$C$150,3,0)))</f>
        <v/>
      </c>
      <c r="H75" s="8"/>
      <c r="I75" s="8"/>
      <c r="J75" s="8"/>
      <c r="K75" s="8"/>
      <c r="L75" s="8"/>
      <c r="M75" s="5"/>
      <c r="N75" s="78">
        <f t="shared" si="41"/>
        <v>0</v>
      </c>
      <c r="O75" s="78">
        <f>IF(N75="",O74,N75+O74)</f>
        <v>0</v>
      </c>
      <c r="Q75" s="35"/>
      <c r="R75" s="35"/>
      <c r="S75" s="35"/>
    </row>
    <row r="76" spans="1:19" ht="15.75" thickBot="1" x14ac:dyDescent="0.3">
      <c r="A76" s="97"/>
      <c r="B76" s="98"/>
      <c r="C76" s="99"/>
      <c r="D76" s="10">
        <v>3</v>
      </c>
      <c r="E76" s="5"/>
      <c r="F76" t="str">
        <f>IF($E76="","",IF(ISNA(VLOOKUP($E76,DD!$A$2:$C$150,2,0)),"NO SUCH DIVE",VLOOKUP($E76,DD!$A$2:$C$150,2,0)))</f>
        <v/>
      </c>
      <c r="G76" s="10" t="str">
        <f>IF($E76="","",IF(ISNA(VLOOKUP($E76,DD!$A$2:$C$150,3,0)),"",VLOOKUP($E76,DD!$A$2:$C$150,3,0)))</f>
        <v/>
      </c>
      <c r="H76" s="8"/>
      <c r="I76" s="8"/>
      <c r="J76" s="8"/>
      <c r="K76" s="8"/>
      <c r="L76" s="8"/>
      <c r="M76" s="5"/>
      <c r="N76" s="78">
        <f t="shared" si="41"/>
        <v>0</v>
      </c>
      <c r="O76" s="79">
        <f>IF(N76="",O75,N76+O75)</f>
        <v>0</v>
      </c>
      <c r="Q76" s="35">
        <f t="shared" ref="Q76" si="48">IF(O76&lt;&gt;"",O76+A74/10000,0)</f>
        <v>2.5000000000000001E-3</v>
      </c>
      <c r="R76" s="35">
        <f t="shared" ref="R76:S76" si="49">B74</f>
        <v>0</v>
      </c>
      <c r="S76" s="35">
        <f t="shared" si="49"/>
        <v>0</v>
      </c>
    </row>
    <row r="77" spans="1:19" x14ac:dyDescent="0.25">
      <c r="A77" s="100">
        <v>26</v>
      </c>
      <c r="B77" s="101"/>
      <c r="C77" s="102"/>
      <c r="D77" s="42">
        <v>1</v>
      </c>
      <c r="E77" s="40"/>
      <c r="F77" s="43" t="str">
        <f>IF($E77="","",IF(ISNA(VLOOKUP($E77,DD!$A$2:$C$150,2,0)),"NO SUCH DIVE",VLOOKUP($E77,DD!$A$2:$C$150,2,0)))</f>
        <v/>
      </c>
      <c r="G77" s="42" t="str">
        <f>IF($E77="","",IF(ISNA(VLOOKUP($E77,DD!$A$2:$C$150,3,0)),"",VLOOKUP($E77,DD!$A$2:$C$150,3,0)))</f>
        <v/>
      </c>
      <c r="H77" s="41"/>
      <c r="I77" s="41"/>
      <c r="J77" s="41"/>
      <c r="K77" s="41"/>
      <c r="L77" s="41"/>
      <c r="M77" s="40"/>
      <c r="N77" s="82">
        <f t="shared" si="41"/>
        <v>0</v>
      </c>
      <c r="O77" s="82">
        <f>IF(N77="","",N77)</f>
        <v>0</v>
      </c>
      <c r="Q77" s="35"/>
      <c r="R77" s="35"/>
      <c r="S77" s="35"/>
    </row>
    <row r="78" spans="1:19" ht="15.75" thickBot="1" x14ac:dyDescent="0.3">
      <c r="A78" s="100"/>
      <c r="B78" s="101"/>
      <c r="C78" s="102"/>
      <c r="D78" s="42">
        <v>2</v>
      </c>
      <c r="E78" s="40"/>
      <c r="F78" s="43" t="str">
        <f>IF($E78="","",IF(ISNA(VLOOKUP($E78,DD!$A$2:$C$150,2,0)),"NO SUCH DIVE",VLOOKUP($E78,DD!$A$2:$C$150,2,0)))</f>
        <v/>
      </c>
      <c r="G78" s="42" t="str">
        <f>IF($E78="","",IF(ISNA(VLOOKUP($E78,DD!$A$2:$C$150,3,0)),"",VLOOKUP($E78,DD!$A$2:$C$150,3,0)))</f>
        <v/>
      </c>
      <c r="H78" s="41"/>
      <c r="I78" s="41"/>
      <c r="J78" s="41"/>
      <c r="K78" s="41"/>
      <c r="L78" s="41"/>
      <c r="M78" s="40"/>
      <c r="N78" s="82">
        <f t="shared" si="41"/>
        <v>0</v>
      </c>
      <c r="O78" s="82">
        <f>IF(N78="",O77,N78+O77)</f>
        <v>0</v>
      </c>
      <c r="Q78" s="35"/>
      <c r="R78" s="35"/>
      <c r="S78" s="35"/>
    </row>
    <row r="79" spans="1:19" ht="15.75" thickBot="1" x14ac:dyDescent="0.3">
      <c r="A79" s="100"/>
      <c r="B79" s="101"/>
      <c r="C79" s="102"/>
      <c r="D79" s="42">
        <v>3</v>
      </c>
      <c r="E79" s="40"/>
      <c r="F79" s="43" t="str">
        <f>IF($E79="","",IF(ISNA(VLOOKUP($E79,DD!$A$2:$C$150,2,0)),"NO SUCH DIVE",VLOOKUP($E79,DD!$A$2:$C$150,2,0)))</f>
        <v/>
      </c>
      <c r="G79" s="42" t="str">
        <f>IF($E79="","",IF(ISNA(VLOOKUP($E79,DD!$A$2:$C$150,3,0)),"",VLOOKUP($E79,DD!$A$2:$C$150,3,0)))</f>
        <v/>
      </c>
      <c r="H79" s="41"/>
      <c r="I79" s="41"/>
      <c r="J79" s="41"/>
      <c r="K79" s="41"/>
      <c r="L79" s="41"/>
      <c r="M79" s="40"/>
      <c r="N79" s="82">
        <f t="shared" si="41"/>
        <v>0</v>
      </c>
      <c r="O79" s="83">
        <f>IF(N79="",O78,N79+O78)</f>
        <v>0</v>
      </c>
      <c r="Q79" s="35">
        <f t="shared" ref="Q79" si="50">IF(O79&lt;&gt;"",O79+A77/10000,0)</f>
        <v>2.5999999999999999E-3</v>
      </c>
      <c r="R79" s="35">
        <f t="shared" ref="R79:S79" si="51">B77</f>
        <v>0</v>
      </c>
      <c r="S79" s="35">
        <f t="shared" si="51"/>
        <v>0</v>
      </c>
    </row>
    <row r="80" spans="1:19" x14ac:dyDescent="0.25">
      <c r="A80" s="97">
        <v>27</v>
      </c>
      <c r="B80" s="98"/>
      <c r="C80" s="99"/>
      <c r="D80" s="10">
        <v>1</v>
      </c>
      <c r="E80" s="5"/>
      <c r="F80" t="str">
        <f>IF($E80="","",IF(ISNA(VLOOKUP($E80,DD!$A$2:$C$150,2,0)),"NO SUCH DIVE",VLOOKUP($E80,DD!$A$2:$C$150,2,0)))</f>
        <v/>
      </c>
      <c r="G80" s="10" t="str">
        <f>IF($E80="","",IF(ISNA(VLOOKUP($E80,DD!$A$2:$C$150,3,0)),"",VLOOKUP($E80,DD!$A$2:$C$150,3,0)))</f>
        <v/>
      </c>
      <c r="H80" s="8"/>
      <c r="I80" s="8"/>
      <c r="J80" s="8"/>
      <c r="K80" s="8"/>
      <c r="L80" s="8"/>
      <c r="M80" s="5"/>
      <c r="N80" s="78">
        <f t="shared" si="41"/>
        <v>0</v>
      </c>
      <c r="O80" s="78">
        <f>IF(N80="","",N80)</f>
        <v>0</v>
      </c>
      <c r="Q80" s="35"/>
      <c r="R80" s="35"/>
      <c r="S80" s="35"/>
    </row>
    <row r="81" spans="1:19" ht="15.75" thickBot="1" x14ac:dyDescent="0.3">
      <c r="A81" s="97"/>
      <c r="B81" s="98"/>
      <c r="C81" s="99"/>
      <c r="D81" s="10">
        <v>2</v>
      </c>
      <c r="E81" s="5"/>
      <c r="F81" t="str">
        <f>IF($E81="","",IF(ISNA(VLOOKUP($E81,DD!$A$2:$C$150,2,0)),"NO SUCH DIVE",VLOOKUP($E81,DD!$A$2:$C$150,2,0)))</f>
        <v/>
      </c>
      <c r="G81" s="10" t="str">
        <f>IF($E81="","",IF(ISNA(VLOOKUP($E81,DD!$A$2:$C$150,3,0)),"",VLOOKUP($E81,DD!$A$2:$C$150,3,0)))</f>
        <v/>
      </c>
      <c r="H81" s="8"/>
      <c r="I81" s="8"/>
      <c r="J81" s="8"/>
      <c r="K81" s="8"/>
      <c r="L81" s="8"/>
      <c r="M81" s="5"/>
      <c r="N81" s="78">
        <f t="shared" si="41"/>
        <v>0</v>
      </c>
      <c r="O81" s="78">
        <f>IF(N81="",O80,N81+O80)</f>
        <v>0</v>
      </c>
      <c r="Q81" s="35"/>
      <c r="R81" s="35"/>
      <c r="S81" s="35"/>
    </row>
    <row r="82" spans="1:19" ht="15.75" thickBot="1" x14ac:dyDescent="0.3">
      <c r="A82" s="97"/>
      <c r="B82" s="98"/>
      <c r="C82" s="99"/>
      <c r="D82" s="10">
        <v>3</v>
      </c>
      <c r="E82" s="5"/>
      <c r="F82" t="str">
        <f>IF($E82="","",IF(ISNA(VLOOKUP($E82,DD!$A$2:$C$150,2,0)),"NO SUCH DIVE",VLOOKUP($E82,DD!$A$2:$C$150,2,0)))</f>
        <v/>
      </c>
      <c r="G82" s="10" t="str">
        <f>IF($E82="","",IF(ISNA(VLOOKUP($E82,DD!$A$2:$C$150,3,0)),"",VLOOKUP($E82,DD!$A$2:$C$150,3,0)))</f>
        <v/>
      </c>
      <c r="H82" s="8"/>
      <c r="I82" s="8"/>
      <c r="J82" s="8"/>
      <c r="K82" s="8"/>
      <c r="L82" s="8"/>
      <c r="M82" s="5"/>
      <c r="N82" s="78">
        <f t="shared" si="41"/>
        <v>0</v>
      </c>
      <c r="O82" s="79">
        <f>IF(N82="",O81,N82+O81)</f>
        <v>0</v>
      </c>
      <c r="Q82" s="35">
        <f t="shared" ref="Q82" si="52">IF(O82&lt;&gt;"",O82+A80/10000,0)</f>
        <v>2.7000000000000001E-3</v>
      </c>
      <c r="R82" s="35">
        <f t="shared" ref="R82:S82" si="53">B80</f>
        <v>0</v>
      </c>
      <c r="S82" s="35">
        <f t="shared" si="53"/>
        <v>0</v>
      </c>
    </row>
    <row r="83" spans="1:19" x14ac:dyDescent="0.25">
      <c r="A83" s="100">
        <v>28</v>
      </c>
      <c r="B83" s="101"/>
      <c r="C83" s="102"/>
      <c r="D83" s="42">
        <v>1</v>
      </c>
      <c r="E83" s="40"/>
      <c r="F83" s="43" t="str">
        <f>IF($E83="","",IF(ISNA(VLOOKUP($E83,DD!$A$2:$C$150,2,0)),"NO SUCH DIVE",VLOOKUP($E83,DD!$A$2:$C$150,2,0)))</f>
        <v/>
      </c>
      <c r="G83" s="42" t="str">
        <f>IF($E83="","",IF(ISNA(VLOOKUP($E83,DD!$A$2:$C$150,3,0)),"",VLOOKUP($E83,DD!$A$2:$C$150,3,0)))</f>
        <v/>
      </c>
      <c r="H83" s="41"/>
      <c r="I83" s="41"/>
      <c r="J83" s="41"/>
      <c r="K83" s="41"/>
      <c r="L83" s="41"/>
      <c r="M83" s="40"/>
      <c r="N83" s="82">
        <f t="shared" si="41"/>
        <v>0</v>
      </c>
      <c r="O83" s="82">
        <f>IF(N83="","",N83)</f>
        <v>0</v>
      </c>
      <c r="Q83" s="35"/>
      <c r="R83" s="35"/>
      <c r="S83" s="35"/>
    </row>
    <row r="84" spans="1:19" ht="15.75" thickBot="1" x14ac:dyDescent="0.3">
      <c r="A84" s="100"/>
      <c r="B84" s="101"/>
      <c r="C84" s="102"/>
      <c r="D84" s="42">
        <v>2</v>
      </c>
      <c r="E84" s="40"/>
      <c r="F84" s="43" t="str">
        <f>IF($E84="","",IF(ISNA(VLOOKUP($E84,DD!$A$2:$C$150,2,0)),"NO SUCH DIVE",VLOOKUP($E84,DD!$A$2:$C$150,2,0)))</f>
        <v/>
      </c>
      <c r="G84" s="42" t="str">
        <f>IF($E84="","",IF(ISNA(VLOOKUP($E84,DD!$A$2:$C$150,3,0)),"",VLOOKUP($E84,DD!$A$2:$C$150,3,0)))</f>
        <v/>
      </c>
      <c r="H84" s="41"/>
      <c r="I84" s="41"/>
      <c r="J84" s="41"/>
      <c r="K84" s="41"/>
      <c r="L84" s="41"/>
      <c r="M84" s="40"/>
      <c r="N84" s="82">
        <f t="shared" si="41"/>
        <v>0</v>
      </c>
      <c r="O84" s="82">
        <f>IF(N84="",O83,N84+O83)</f>
        <v>0</v>
      </c>
      <c r="Q84" s="35"/>
      <c r="R84" s="35"/>
      <c r="S84" s="35"/>
    </row>
    <row r="85" spans="1:19" ht="15.75" thickBot="1" x14ac:dyDescent="0.3">
      <c r="A85" s="100"/>
      <c r="B85" s="101"/>
      <c r="C85" s="102"/>
      <c r="D85" s="42">
        <v>3</v>
      </c>
      <c r="E85" s="40"/>
      <c r="F85" s="43" t="str">
        <f>IF($E85="","",IF(ISNA(VLOOKUP($E85,DD!$A$2:$C$150,2,0)),"NO SUCH DIVE",VLOOKUP($E85,DD!$A$2:$C$150,2,0)))</f>
        <v/>
      </c>
      <c r="G85" s="42" t="str">
        <f>IF($E85="","",IF(ISNA(VLOOKUP($E85,DD!$A$2:$C$150,3,0)),"",VLOOKUP($E85,DD!$A$2:$C$150,3,0)))</f>
        <v/>
      </c>
      <c r="H85" s="41"/>
      <c r="I85" s="41"/>
      <c r="J85" s="41"/>
      <c r="K85" s="41"/>
      <c r="L85" s="41"/>
      <c r="M85" s="40"/>
      <c r="N85" s="82">
        <f t="shared" si="41"/>
        <v>0</v>
      </c>
      <c r="O85" s="83">
        <f>IF(N85="",O84,N85+O84)</f>
        <v>0</v>
      </c>
      <c r="Q85" s="35">
        <f t="shared" ref="Q85" si="54">IF(O85&lt;&gt;"",O85+A83/10000,0)</f>
        <v>2.8E-3</v>
      </c>
      <c r="R85" s="35">
        <f t="shared" ref="R85:S85" si="55">B83</f>
        <v>0</v>
      </c>
      <c r="S85" s="35">
        <f t="shared" si="55"/>
        <v>0</v>
      </c>
    </row>
    <row r="86" spans="1:19" x14ac:dyDescent="0.25">
      <c r="A86" s="97">
        <v>29</v>
      </c>
      <c r="B86" s="98"/>
      <c r="C86" s="99"/>
      <c r="D86" s="10">
        <v>1</v>
      </c>
      <c r="E86" s="5"/>
      <c r="F86" t="str">
        <f>IF($E86="","",IF(ISNA(VLOOKUP($E86,DD!$A$2:$C$150,2,0)),"NO SUCH DIVE",VLOOKUP($E86,DD!$A$2:$C$150,2,0)))</f>
        <v/>
      </c>
      <c r="G86" s="10" t="str">
        <f>IF($E86="","",IF(ISNA(VLOOKUP($E86,DD!$A$2:$C$150,3,0)),"",VLOOKUP($E86,DD!$A$2:$C$150,3,0)))</f>
        <v/>
      </c>
      <c r="H86" s="8"/>
      <c r="I86" s="8"/>
      <c r="J86" s="8"/>
      <c r="K86" s="8"/>
      <c r="L86" s="8"/>
      <c r="M86" s="5"/>
      <c r="N86" s="78">
        <f t="shared" si="41"/>
        <v>0</v>
      </c>
      <c r="O86" s="78">
        <f>IF(N86="","",N86)</f>
        <v>0</v>
      </c>
      <c r="Q86" s="35"/>
      <c r="R86" s="35"/>
      <c r="S86" s="35"/>
    </row>
    <row r="87" spans="1:19" ht="15.75" thickBot="1" x14ac:dyDescent="0.3">
      <c r="A87" s="97"/>
      <c r="B87" s="98"/>
      <c r="C87" s="99"/>
      <c r="D87" s="10">
        <v>2</v>
      </c>
      <c r="E87" s="5"/>
      <c r="F87" t="str">
        <f>IF($E87="","",IF(ISNA(VLOOKUP($E87,DD!$A$2:$C$150,2,0)),"NO SUCH DIVE",VLOOKUP($E87,DD!$A$2:$C$150,2,0)))</f>
        <v/>
      </c>
      <c r="G87" s="10" t="str">
        <f>IF($E87="","",IF(ISNA(VLOOKUP($E87,DD!$A$2:$C$150,3,0)),"",VLOOKUP($E87,DD!$A$2:$C$150,3,0)))</f>
        <v/>
      </c>
      <c r="H87" s="8"/>
      <c r="I87" s="8"/>
      <c r="J87" s="8"/>
      <c r="K87" s="8"/>
      <c r="L87" s="8"/>
      <c r="M87" s="5"/>
      <c r="N87" s="78">
        <f t="shared" si="41"/>
        <v>0</v>
      </c>
      <c r="O87" s="78">
        <f>IF(N87="",O86,N87+O86)</f>
        <v>0</v>
      </c>
      <c r="Q87" s="35"/>
      <c r="R87" s="35"/>
      <c r="S87" s="35"/>
    </row>
    <row r="88" spans="1:19" ht="15.75" thickBot="1" x14ac:dyDescent="0.3">
      <c r="A88" s="97"/>
      <c r="B88" s="98"/>
      <c r="C88" s="99"/>
      <c r="D88" s="10">
        <v>3</v>
      </c>
      <c r="E88" s="5"/>
      <c r="F88" t="str">
        <f>IF($E88="","",IF(ISNA(VLOOKUP($E88,DD!$A$2:$C$150,2,0)),"NO SUCH DIVE",VLOOKUP($E88,DD!$A$2:$C$150,2,0)))</f>
        <v/>
      </c>
      <c r="G88" s="10" t="str">
        <f>IF($E88="","",IF(ISNA(VLOOKUP($E88,DD!$A$2:$C$150,3,0)),"",VLOOKUP($E88,DD!$A$2:$C$150,3,0)))</f>
        <v/>
      </c>
      <c r="H88" s="8"/>
      <c r="I88" s="8"/>
      <c r="J88" s="8"/>
      <c r="K88" s="8"/>
      <c r="L88" s="8"/>
      <c r="M88" s="5"/>
      <c r="N88" s="78">
        <f t="shared" si="41"/>
        <v>0</v>
      </c>
      <c r="O88" s="79">
        <f>IF(N88="",O87,N88+O87)</f>
        <v>0</v>
      </c>
      <c r="Q88" s="35">
        <f t="shared" ref="Q88" si="56">IF(O88&lt;&gt;"",O88+A86/10000,0)</f>
        <v>2.8999999999999998E-3</v>
      </c>
      <c r="R88" s="35">
        <f t="shared" ref="R88:S88" si="57">B86</f>
        <v>0</v>
      </c>
      <c r="S88" s="35">
        <f t="shared" si="57"/>
        <v>0</v>
      </c>
    </row>
    <row r="89" spans="1:19" x14ac:dyDescent="0.25">
      <c r="A89" s="100">
        <v>30</v>
      </c>
      <c r="B89" s="101"/>
      <c r="C89" s="102"/>
      <c r="D89" s="42">
        <v>1</v>
      </c>
      <c r="E89" s="40"/>
      <c r="F89" s="43" t="str">
        <f>IF($E89="","",IF(ISNA(VLOOKUP($E89,DD!$A$2:$C$150,2,0)),"NO SUCH DIVE",VLOOKUP($E89,DD!$A$2:$C$150,2,0)))</f>
        <v/>
      </c>
      <c r="G89" s="42" t="str">
        <f>IF($E89="","",IF(ISNA(VLOOKUP($E89,DD!$A$2:$C$150,3,0)),"",VLOOKUP($E89,DD!$A$2:$C$150,3,0)))</f>
        <v/>
      </c>
      <c r="H89" s="41"/>
      <c r="I89" s="41"/>
      <c r="J89" s="41"/>
      <c r="K89" s="41"/>
      <c r="L89" s="41"/>
      <c r="M89" s="40"/>
      <c r="N89" s="82">
        <f t="shared" si="41"/>
        <v>0</v>
      </c>
      <c r="O89" s="82">
        <f>IF(N89="","",N89)</f>
        <v>0</v>
      </c>
      <c r="Q89" s="35"/>
      <c r="R89" s="35"/>
      <c r="S89" s="35"/>
    </row>
    <row r="90" spans="1:19" ht="15.75" thickBot="1" x14ac:dyDescent="0.3">
      <c r="A90" s="100"/>
      <c r="B90" s="101"/>
      <c r="C90" s="102"/>
      <c r="D90" s="42">
        <v>2</v>
      </c>
      <c r="E90" s="40"/>
      <c r="F90" s="43" t="str">
        <f>IF($E90="","",IF(ISNA(VLOOKUP($E90,DD!$A$2:$C$150,2,0)),"NO SUCH DIVE",VLOOKUP($E90,DD!$A$2:$C$150,2,0)))</f>
        <v/>
      </c>
      <c r="G90" s="42" t="str">
        <f>IF($E90="","",IF(ISNA(VLOOKUP($E90,DD!$A$2:$C$150,3,0)),"",VLOOKUP($E90,DD!$A$2:$C$150,3,0)))</f>
        <v/>
      </c>
      <c r="H90" s="41"/>
      <c r="I90" s="41"/>
      <c r="J90" s="41"/>
      <c r="K90" s="41"/>
      <c r="L90" s="41"/>
      <c r="M90" s="40"/>
      <c r="N90" s="82">
        <f t="shared" si="41"/>
        <v>0</v>
      </c>
      <c r="O90" s="82">
        <f>IF(N90="",O89,N90+O89)</f>
        <v>0</v>
      </c>
      <c r="Q90" s="35"/>
      <c r="R90" s="35"/>
      <c r="S90" s="35"/>
    </row>
    <row r="91" spans="1:19" ht="15.75" thickBot="1" x14ac:dyDescent="0.3">
      <c r="A91" s="100"/>
      <c r="B91" s="101"/>
      <c r="C91" s="102"/>
      <c r="D91" s="42">
        <v>3</v>
      </c>
      <c r="E91" s="40"/>
      <c r="F91" s="43" t="str">
        <f>IF($E91="","",IF(ISNA(VLOOKUP($E91,DD!$A$2:$C$150,2,0)),"NO SUCH DIVE",VLOOKUP($E91,DD!$A$2:$C$150,2,0)))</f>
        <v/>
      </c>
      <c r="G91" s="42" t="str">
        <f>IF($E91="","",IF(ISNA(VLOOKUP($E91,DD!$A$2:$C$150,3,0)),"",VLOOKUP($E91,DD!$A$2:$C$150,3,0)))</f>
        <v/>
      </c>
      <c r="H91" s="41"/>
      <c r="I91" s="41"/>
      <c r="J91" s="41"/>
      <c r="K91" s="41"/>
      <c r="L91" s="41"/>
      <c r="M91" s="40"/>
      <c r="N91" s="82">
        <f t="shared" si="41"/>
        <v>0</v>
      </c>
      <c r="O91" s="83">
        <f>IF(N91="",O90,N91+O90)</f>
        <v>0</v>
      </c>
      <c r="Q91" s="35">
        <f t="shared" ref="Q91" si="58">IF(O91&lt;&gt;"",O91+A89/10000,0)</f>
        <v>3.0000000000000001E-3</v>
      </c>
      <c r="R91" s="35">
        <f t="shared" ref="R91:S91" si="59">B89</f>
        <v>0</v>
      </c>
      <c r="S91" s="35">
        <f t="shared" si="59"/>
        <v>0</v>
      </c>
    </row>
    <row r="92" spans="1:19" x14ac:dyDescent="0.25">
      <c r="A92" s="97">
        <v>31</v>
      </c>
      <c r="B92" s="98"/>
      <c r="C92" s="99"/>
      <c r="D92" s="10">
        <v>1</v>
      </c>
      <c r="E92" s="5"/>
      <c r="F92" t="str">
        <f>IF($E92="","",IF(ISNA(VLOOKUP($E92,DD!$A$2:$C$150,2,0)),"NO SUCH DIVE",VLOOKUP($E92,DD!$A$2:$C$150,2,0)))</f>
        <v/>
      </c>
      <c r="G92" s="10" t="str">
        <f>IF($E92="","",IF(ISNA(VLOOKUP($E92,DD!$A$2:$C$150,3,0)),"",VLOOKUP($E92,DD!$A$2:$C$150,3,0)))</f>
        <v/>
      </c>
      <c r="H92" s="8"/>
      <c r="I92" s="8"/>
      <c r="J92" s="8"/>
      <c r="K92" s="8"/>
      <c r="L92" s="8"/>
      <c r="M92" s="5"/>
      <c r="N92" s="78">
        <f t="shared" si="41"/>
        <v>0</v>
      </c>
      <c r="O92" s="78">
        <f>IF(N92="","",N92)</f>
        <v>0</v>
      </c>
      <c r="Q92" s="35"/>
      <c r="R92" s="35"/>
      <c r="S92" s="35"/>
    </row>
    <row r="93" spans="1:19" ht="15.75" thickBot="1" x14ac:dyDescent="0.3">
      <c r="A93" s="97"/>
      <c r="B93" s="98"/>
      <c r="C93" s="99"/>
      <c r="D93" s="10">
        <v>2</v>
      </c>
      <c r="E93" s="5"/>
      <c r="F93" t="str">
        <f>IF($E93="","",IF(ISNA(VLOOKUP($E93,DD!$A$2:$C$150,2,0)),"NO SUCH DIVE",VLOOKUP($E93,DD!$A$2:$C$150,2,0)))</f>
        <v/>
      </c>
      <c r="G93" s="10" t="str">
        <f>IF($E93="","",IF(ISNA(VLOOKUP($E93,DD!$A$2:$C$150,3,0)),"",VLOOKUP($E93,DD!$A$2:$C$150,3,0)))</f>
        <v/>
      </c>
      <c r="H93" s="8"/>
      <c r="I93" s="8"/>
      <c r="J93" s="8"/>
      <c r="K93" s="8"/>
      <c r="L93" s="8"/>
      <c r="M93" s="5"/>
      <c r="N93" s="78">
        <f t="shared" si="41"/>
        <v>0</v>
      </c>
      <c r="O93" s="78">
        <f>IF(N93="",O92,N93+O92)</f>
        <v>0</v>
      </c>
      <c r="Q93" s="35"/>
      <c r="R93" s="35"/>
      <c r="S93" s="35"/>
    </row>
    <row r="94" spans="1:19" ht="15.75" thickBot="1" x14ac:dyDescent="0.3">
      <c r="A94" s="97"/>
      <c r="B94" s="98"/>
      <c r="C94" s="99"/>
      <c r="D94" s="10">
        <v>3</v>
      </c>
      <c r="E94" s="5"/>
      <c r="F94" t="str">
        <f>IF($E94="","",IF(ISNA(VLOOKUP($E94,DD!$A$2:$C$150,2,0)),"NO SUCH DIVE",VLOOKUP($E94,DD!$A$2:$C$150,2,0)))</f>
        <v/>
      </c>
      <c r="G94" s="10" t="str">
        <f>IF($E94="","",IF(ISNA(VLOOKUP($E94,DD!$A$2:$C$150,3,0)),"",VLOOKUP($E94,DD!$A$2:$C$150,3,0)))</f>
        <v/>
      </c>
      <c r="H94" s="8"/>
      <c r="I94" s="8"/>
      <c r="J94" s="8"/>
      <c r="K94" s="8"/>
      <c r="L94" s="8"/>
      <c r="M94" s="5"/>
      <c r="N94" s="78">
        <f t="shared" si="41"/>
        <v>0</v>
      </c>
      <c r="O94" s="79">
        <f>IF(N94="",O93,N94+O93)</f>
        <v>0</v>
      </c>
      <c r="Q94" s="35">
        <f t="shared" ref="Q94" si="60">IF(O94&lt;&gt;"",O94+A92/10000,0)</f>
        <v>3.0999999999999999E-3</v>
      </c>
      <c r="R94" s="35">
        <f t="shared" ref="R94:S94" si="61">B92</f>
        <v>0</v>
      </c>
      <c r="S94" s="35">
        <f t="shared" si="61"/>
        <v>0</v>
      </c>
    </row>
    <row r="95" spans="1:19" x14ac:dyDescent="0.25">
      <c r="A95" s="100">
        <v>32</v>
      </c>
      <c r="B95" s="101"/>
      <c r="C95" s="102"/>
      <c r="D95" s="42">
        <v>1</v>
      </c>
      <c r="E95" s="40"/>
      <c r="F95" s="43" t="str">
        <f>IF($E95="","",IF(ISNA(VLOOKUP($E95,DD!$A$2:$C$150,2,0)),"NO SUCH DIVE",VLOOKUP($E95,DD!$A$2:$C$150,2,0)))</f>
        <v/>
      </c>
      <c r="G95" s="42" t="str">
        <f>IF($E95="","",IF(ISNA(VLOOKUP($E95,DD!$A$2:$C$150,3,0)),"",VLOOKUP($E95,DD!$A$2:$C$150,3,0)))</f>
        <v/>
      </c>
      <c r="H95" s="41"/>
      <c r="I95" s="41"/>
      <c r="J95" s="41"/>
      <c r="K95" s="41"/>
      <c r="L95" s="41"/>
      <c r="M95" s="40"/>
      <c r="N95" s="82">
        <f t="shared" si="41"/>
        <v>0</v>
      </c>
      <c r="O95" s="82">
        <f>IF(N95="","",N95)</f>
        <v>0</v>
      </c>
      <c r="Q95" s="35"/>
      <c r="R95" s="35"/>
      <c r="S95" s="35"/>
    </row>
    <row r="96" spans="1:19" ht="15.75" thickBot="1" x14ac:dyDescent="0.3">
      <c r="A96" s="100"/>
      <c r="B96" s="101"/>
      <c r="C96" s="102"/>
      <c r="D96" s="42">
        <v>2</v>
      </c>
      <c r="E96" s="40"/>
      <c r="F96" s="43" t="str">
        <f>IF($E96="","",IF(ISNA(VLOOKUP($E96,DD!$A$2:$C$150,2,0)),"NO SUCH DIVE",VLOOKUP($E96,DD!$A$2:$C$150,2,0)))</f>
        <v/>
      </c>
      <c r="G96" s="42" t="str">
        <f>IF($E96="","",IF(ISNA(VLOOKUP($E96,DD!$A$2:$C$150,3,0)),"",VLOOKUP($E96,DD!$A$2:$C$150,3,0)))</f>
        <v/>
      </c>
      <c r="H96" s="41"/>
      <c r="I96" s="41"/>
      <c r="J96" s="41"/>
      <c r="K96" s="41"/>
      <c r="L96" s="41"/>
      <c r="M96" s="40"/>
      <c r="N96" s="82">
        <f t="shared" si="41"/>
        <v>0</v>
      </c>
      <c r="O96" s="82">
        <f>IF(N96="",O95,N96+O95)</f>
        <v>0</v>
      </c>
      <c r="Q96" s="35"/>
      <c r="R96" s="35"/>
      <c r="S96" s="35"/>
    </row>
    <row r="97" spans="1:19" ht="15.75" thickBot="1" x14ac:dyDescent="0.3">
      <c r="A97" s="100"/>
      <c r="B97" s="101"/>
      <c r="C97" s="102"/>
      <c r="D97" s="42">
        <v>3</v>
      </c>
      <c r="E97" s="40"/>
      <c r="F97" s="43" t="str">
        <f>IF($E97="","",IF(ISNA(VLOOKUP($E97,DD!$A$2:$C$150,2,0)),"NO SUCH DIVE",VLOOKUP($E97,DD!$A$2:$C$150,2,0)))</f>
        <v/>
      </c>
      <c r="G97" s="42" t="str">
        <f>IF($E97="","",IF(ISNA(VLOOKUP($E97,DD!$A$2:$C$150,3,0)),"",VLOOKUP($E97,DD!$A$2:$C$150,3,0)))</f>
        <v/>
      </c>
      <c r="H97" s="41"/>
      <c r="I97" s="41"/>
      <c r="J97" s="41"/>
      <c r="K97" s="41"/>
      <c r="L97" s="41"/>
      <c r="M97" s="40"/>
      <c r="N97" s="82">
        <f t="shared" si="41"/>
        <v>0</v>
      </c>
      <c r="O97" s="83">
        <f>IF(N97="",O96,N97+O96)</f>
        <v>0</v>
      </c>
      <c r="Q97" s="35">
        <f t="shared" ref="Q97" si="62">IF(O97&lt;&gt;"",O97+A95/10000,0)</f>
        <v>3.2000000000000002E-3</v>
      </c>
      <c r="R97" s="35">
        <f t="shared" ref="R97:S97" si="63">B95</f>
        <v>0</v>
      </c>
      <c r="S97" s="35">
        <f t="shared" si="63"/>
        <v>0</v>
      </c>
    </row>
    <row r="98" spans="1:19" x14ac:dyDescent="0.25">
      <c r="A98" s="97">
        <v>33</v>
      </c>
      <c r="B98" s="98"/>
      <c r="C98" s="99"/>
      <c r="D98" s="10">
        <v>1</v>
      </c>
      <c r="E98" s="5"/>
      <c r="F98" t="str">
        <f>IF($E98="","",IF(ISNA(VLOOKUP($E98,DD!$A$2:$C$150,2,0)),"NO SUCH DIVE",VLOOKUP($E98,DD!$A$2:$C$150,2,0)))</f>
        <v/>
      </c>
      <c r="G98" s="10" t="str">
        <f>IF($E98="","",IF(ISNA(VLOOKUP($E98,DD!$A$2:$C$150,3,0)),"",VLOOKUP($E98,DD!$A$2:$C$150,3,0)))</f>
        <v/>
      </c>
      <c r="H98" s="8"/>
      <c r="I98" s="8"/>
      <c r="J98" s="8"/>
      <c r="K98" s="8"/>
      <c r="L98" s="8"/>
      <c r="M98" s="5"/>
      <c r="N98" s="78">
        <f t="shared" si="41"/>
        <v>0</v>
      </c>
      <c r="O98" s="78">
        <f>IF(N98="","",N98)</f>
        <v>0</v>
      </c>
      <c r="Q98" s="35"/>
      <c r="R98" s="35"/>
      <c r="S98" s="35"/>
    </row>
    <row r="99" spans="1:19" ht="15.75" thickBot="1" x14ac:dyDescent="0.3">
      <c r="A99" s="97"/>
      <c r="B99" s="98"/>
      <c r="C99" s="99"/>
      <c r="D99" s="10">
        <v>2</v>
      </c>
      <c r="E99" s="5"/>
      <c r="F99" t="str">
        <f>IF($E99="","",IF(ISNA(VLOOKUP($E99,DD!$A$2:$C$150,2,0)),"NO SUCH DIVE",VLOOKUP($E99,DD!$A$2:$C$150,2,0)))</f>
        <v/>
      </c>
      <c r="G99" s="10" t="str">
        <f>IF($E99="","",IF(ISNA(VLOOKUP($E99,DD!$A$2:$C$150,3,0)),"",VLOOKUP($E99,DD!$A$2:$C$150,3,0)))</f>
        <v/>
      </c>
      <c r="H99" s="8"/>
      <c r="I99" s="8"/>
      <c r="J99" s="8"/>
      <c r="K99" s="8"/>
      <c r="L99" s="8"/>
      <c r="M99" s="5"/>
      <c r="N99" s="78">
        <f t="shared" si="41"/>
        <v>0</v>
      </c>
      <c r="O99" s="78">
        <f>IF(N99="",O98,N99+O98)</f>
        <v>0</v>
      </c>
      <c r="Q99" s="35"/>
      <c r="R99" s="35"/>
      <c r="S99" s="35"/>
    </row>
    <row r="100" spans="1:19" ht="15.75" thickBot="1" x14ac:dyDescent="0.3">
      <c r="A100" s="97"/>
      <c r="B100" s="98"/>
      <c r="C100" s="99"/>
      <c r="D100" s="10">
        <v>3</v>
      </c>
      <c r="E100" s="5"/>
      <c r="F100" t="str">
        <f>IF($E100="","",IF(ISNA(VLOOKUP($E100,DD!$A$2:$C$150,2,0)),"NO SUCH DIVE",VLOOKUP($E100,DD!$A$2:$C$150,2,0)))</f>
        <v/>
      </c>
      <c r="G100" s="10" t="str">
        <f>IF($E100="","",IF(ISNA(VLOOKUP($E100,DD!$A$2:$C$150,3,0)),"",VLOOKUP($E100,DD!$A$2:$C$150,3,0)))</f>
        <v/>
      </c>
      <c r="H100" s="8"/>
      <c r="I100" s="8"/>
      <c r="J100" s="8"/>
      <c r="K100" s="8"/>
      <c r="L100" s="8"/>
      <c r="M100" s="5"/>
      <c r="N100" s="78">
        <f t="shared" si="41"/>
        <v>0</v>
      </c>
      <c r="O100" s="79">
        <f>IF(N100="",O99,N100+O99)</f>
        <v>0</v>
      </c>
      <c r="Q100" s="35">
        <f t="shared" ref="Q100" si="64">IF(O100&lt;&gt;"",O100+A98/10000,0)</f>
        <v>3.3E-3</v>
      </c>
      <c r="R100" s="35">
        <f t="shared" ref="R100:S100" si="65">B98</f>
        <v>0</v>
      </c>
      <c r="S100" s="35">
        <f t="shared" si="65"/>
        <v>0</v>
      </c>
    </row>
    <row r="101" spans="1:19" x14ac:dyDescent="0.25">
      <c r="A101" s="100">
        <v>34</v>
      </c>
      <c r="B101" s="101"/>
      <c r="C101" s="102"/>
      <c r="D101" s="42">
        <v>1</v>
      </c>
      <c r="E101" s="40"/>
      <c r="F101" s="43" t="str">
        <f>IF($E101="","",IF(ISNA(VLOOKUP($E101,DD!$A$2:$C$150,2,0)),"NO SUCH DIVE",VLOOKUP($E101,DD!$A$2:$C$150,2,0)))</f>
        <v/>
      </c>
      <c r="G101" s="42" t="str">
        <f>IF($E101="","",IF(ISNA(VLOOKUP($E101,DD!$A$2:$C$150,3,0)),"",VLOOKUP($E101,DD!$A$2:$C$150,3,0)))</f>
        <v/>
      </c>
      <c r="H101" s="41"/>
      <c r="I101" s="41"/>
      <c r="J101" s="41"/>
      <c r="K101" s="41"/>
      <c r="L101" s="41"/>
      <c r="M101" s="40"/>
      <c r="N101" s="82">
        <f t="shared" si="41"/>
        <v>0</v>
      </c>
      <c r="O101" s="82">
        <f>IF(N101="","",N101)</f>
        <v>0</v>
      </c>
      <c r="Q101" s="35"/>
      <c r="R101" s="35"/>
      <c r="S101" s="35"/>
    </row>
    <row r="102" spans="1:19" ht="15.75" thickBot="1" x14ac:dyDescent="0.3">
      <c r="A102" s="100"/>
      <c r="B102" s="101"/>
      <c r="C102" s="102"/>
      <c r="D102" s="42">
        <v>2</v>
      </c>
      <c r="E102" s="40"/>
      <c r="F102" s="43" t="str">
        <f>IF($E102="","",IF(ISNA(VLOOKUP($E102,DD!$A$2:$C$150,2,0)),"NO SUCH DIVE",VLOOKUP($E102,DD!$A$2:$C$150,2,0)))</f>
        <v/>
      </c>
      <c r="G102" s="42" t="str">
        <f>IF($E102="","",IF(ISNA(VLOOKUP($E102,DD!$A$2:$C$150,3,0)),"",VLOOKUP($E102,DD!$A$2:$C$150,3,0)))</f>
        <v/>
      </c>
      <c r="H102" s="41"/>
      <c r="I102" s="41"/>
      <c r="J102" s="41"/>
      <c r="K102" s="41"/>
      <c r="L102" s="41"/>
      <c r="M102" s="40"/>
      <c r="N102" s="82">
        <f t="shared" si="41"/>
        <v>0</v>
      </c>
      <c r="O102" s="82">
        <f>IF(N102="",O101,N102+O101)</f>
        <v>0</v>
      </c>
      <c r="Q102" s="35"/>
      <c r="R102" s="35"/>
      <c r="S102" s="35"/>
    </row>
    <row r="103" spans="1:19" ht="15.75" thickBot="1" x14ac:dyDescent="0.3">
      <c r="A103" s="100"/>
      <c r="B103" s="101"/>
      <c r="C103" s="102"/>
      <c r="D103" s="42">
        <v>3</v>
      </c>
      <c r="E103" s="40"/>
      <c r="F103" s="43" t="str">
        <f>IF($E103="","",IF(ISNA(VLOOKUP($E103,DD!$A$2:$C$150,2,0)),"NO SUCH DIVE",VLOOKUP($E103,DD!$A$2:$C$150,2,0)))</f>
        <v/>
      </c>
      <c r="G103" s="42" t="str">
        <f>IF($E103="","",IF(ISNA(VLOOKUP($E103,DD!$A$2:$C$150,3,0)),"",VLOOKUP($E103,DD!$A$2:$C$150,3,0)))</f>
        <v/>
      </c>
      <c r="H103" s="41"/>
      <c r="I103" s="41"/>
      <c r="J103" s="41"/>
      <c r="K103" s="41"/>
      <c r="L103" s="41"/>
      <c r="M103" s="40"/>
      <c r="N103" s="82">
        <f t="shared" si="41"/>
        <v>0</v>
      </c>
      <c r="O103" s="83">
        <f>IF(N103="",O102,N103+O102)</f>
        <v>0</v>
      </c>
      <c r="Q103" s="35">
        <f t="shared" ref="Q103" si="66">IF(O103&lt;&gt;"",O103+A101/10000,0)</f>
        <v>3.3999999999999998E-3</v>
      </c>
      <c r="R103" s="35">
        <f t="shared" ref="R103:S103" si="67">B101</f>
        <v>0</v>
      </c>
      <c r="S103" s="35">
        <f t="shared" si="67"/>
        <v>0</v>
      </c>
    </row>
    <row r="104" spans="1:19" x14ac:dyDescent="0.25">
      <c r="A104" s="97">
        <v>35</v>
      </c>
      <c r="B104" s="98"/>
      <c r="C104" s="99"/>
      <c r="D104" s="10">
        <v>1</v>
      </c>
      <c r="E104" s="5"/>
      <c r="F104" t="str">
        <f>IF($E104="","",IF(ISNA(VLOOKUP($E104,DD!$A$2:$C$150,2,0)),"NO SUCH DIVE",VLOOKUP($E104,DD!$A$2:$C$150,2,0)))</f>
        <v/>
      </c>
      <c r="G104" s="10" t="str">
        <f>IF($E104="","",IF(ISNA(VLOOKUP($E104,DD!$A$2:$C$150,3,0)),"",VLOOKUP($E104,DD!$A$2:$C$150,3,0)))</f>
        <v/>
      </c>
      <c r="H104" s="8"/>
      <c r="I104" s="8"/>
      <c r="J104" s="8"/>
      <c r="K104" s="8"/>
      <c r="L104" s="8"/>
      <c r="M104" s="5"/>
      <c r="N104" s="78">
        <f t="shared" si="41"/>
        <v>0</v>
      </c>
      <c r="O104" s="78">
        <f>IF(N104="","",N104)</f>
        <v>0</v>
      </c>
      <c r="Q104" s="35"/>
      <c r="R104" s="35"/>
      <c r="S104" s="35"/>
    </row>
    <row r="105" spans="1:19" ht="15.75" thickBot="1" x14ac:dyDescent="0.3">
      <c r="A105" s="97"/>
      <c r="B105" s="98"/>
      <c r="C105" s="99"/>
      <c r="D105" s="10">
        <v>2</v>
      </c>
      <c r="E105" s="5"/>
      <c r="F105" t="str">
        <f>IF($E105="","",IF(ISNA(VLOOKUP($E105,DD!$A$2:$C$150,2,0)),"NO SUCH DIVE",VLOOKUP($E105,DD!$A$2:$C$150,2,0)))</f>
        <v/>
      </c>
      <c r="G105" s="10" t="str">
        <f>IF($E105="","",IF(ISNA(VLOOKUP($E105,DD!$A$2:$C$150,3,0)),"",VLOOKUP($E105,DD!$A$2:$C$150,3,0)))</f>
        <v/>
      </c>
      <c r="H105" s="8"/>
      <c r="I105" s="8"/>
      <c r="J105" s="8"/>
      <c r="K105" s="8"/>
      <c r="L105" s="8"/>
      <c r="M105" s="5"/>
      <c r="N105" s="78">
        <f t="shared" si="41"/>
        <v>0</v>
      </c>
      <c r="O105" s="78">
        <f>IF(N105="",O104,N105+O104)</f>
        <v>0</v>
      </c>
      <c r="Q105" s="35"/>
      <c r="R105" s="35"/>
      <c r="S105" s="35"/>
    </row>
    <row r="106" spans="1:19" ht="15.75" thickBot="1" x14ac:dyDescent="0.3">
      <c r="A106" s="97"/>
      <c r="B106" s="98"/>
      <c r="C106" s="99"/>
      <c r="D106" s="10">
        <v>3</v>
      </c>
      <c r="E106" s="5"/>
      <c r="F106" t="str">
        <f>IF($E106="","",IF(ISNA(VLOOKUP($E106,DD!$A$2:$C$150,2,0)),"NO SUCH DIVE",VLOOKUP($E106,DD!$A$2:$C$150,2,0)))</f>
        <v/>
      </c>
      <c r="G106" s="10" t="str">
        <f>IF($E106="","",IF(ISNA(VLOOKUP($E106,DD!$A$2:$C$150,3,0)),"",VLOOKUP($E106,DD!$A$2:$C$150,3,0)))</f>
        <v/>
      </c>
      <c r="H106" s="8"/>
      <c r="I106" s="8"/>
      <c r="J106" s="8"/>
      <c r="K106" s="8"/>
      <c r="L106" s="8"/>
      <c r="M106" s="5"/>
      <c r="N106" s="78">
        <f t="shared" si="41"/>
        <v>0</v>
      </c>
      <c r="O106" s="79">
        <f>IF(N106="",O105,N106+O105)</f>
        <v>0</v>
      </c>
      <c r="Q106" s="35">
        <f t="shared" ref="Q106" si="68">IF(O106&lt;&gt;"",O106+A104/10000,0)</f>
        <v>3.5000000000000001E-3</v>
      </c>
      <c r="R106" s="35">
        <f t="shared" ref="R106:S106" si="69">B104</f>
        <v>0</v>
      </c>
      <c r="S106" s="35">
        <f t="shared" si="69"/>
        <v>0</v>
      </c>
    </row>
    <row r="107" spans="1:19" x14ac:dyDescent="0.25">
      <c r="A107" s="100">
        <v>36</v>
      </c>
      <c r="B107" s="101"/>
      <c r="C107" s="102"/>
      <c r="D107" s="42">
        <v>1</v>
      </c>
      <c r="E107" s="40"/>
      <c r="F107" s="43" t="str">
        <f>IF($E107="","",IF(ISNA(VLOOKUP($E107,DD!$A$2:$C$150,2,0)),"NO SUCH DIVE",VLOOKUP($E107,DD!$A$2:$C$150,2,0)))</f>
        <v/>
      </c>
      <c r="G107" s="42" t="str">
        <f>IF($E107="","",IF(ISNA(VLOOKUP($E107,DD!$A$2:$C$150,3,0)),"",VLOOKUP($E107,DD!$A$2:$C$150,3,0)))</f>
        <v/>
      </c>
      <c r="H107" s="41"/>
      <c r="I107" s="41"/>
      <c r="J107" s="41"/>
      <c r="K107" s="41"/>
      <c r="L107" s="41"/>
      <c r="M107" s="40"/>
      <c r="N107" s="82">
        <f t="shared" si="41"/>
        <v>0</v>
      </c>
      <c r="O107" s="82">
        <f>IF(N107="","",N107)</f>
        <v>0</v>
      </c>
      <c r="Q107" s="35"/>
      <c r="R107" s="35"/>
      <c r="S107" s="35"/>
    </row>
    <row r="108" spans="1:19" ht="15.75" thickBot="1" x14ac:dyDescent="0.3">
      <c r="A108" s="100"/>
      <c r="B108" s="101"/>
      <c r="C108" s="102"/>
      <c r="D108" s="42">
        <v>2</v>
      </c>
      <c r="E108" s="40"/>
      <c r="F108" s="43" t="str">
        <f>IF($E108="","",IF(ISNA(VLOOKUP($E108,DD!$A$2:$C$150,2,0)),"NO SUCH DIVE",VLOOKUP($E108,DD!$A$2:$C$150,2,0)))</f>
        <v/>
      </c>
      <c r="G108" s="42" t="str">
        <f>IF($E108="","",IF(ISNA(VLOOKUP($E108,DD!$A$2:$C$150,3,0)),"",VLOOKUP($E108,DD!$A$2:$C$150,3,0)))</f>
        <v/>
      </c>
      <c r="H108" s="41"/>
      <c r="I108" s="41"/>
      <c r="J108" s="41"/>
      <c r="K108" s="41"/>
      <c r="L108" s="41"/>
      <c r="M108" s="40"/>
      <c r="N108" s="82">
        <f t="shared" si="41"/>
        <v>0</v>
      </c>
      <c r="O108" s="82">
        <f>IF(N108="",O107,N108+O107)</f>
        <v>0</v>
      </c>
      <c r="Q108" s="35"/>
      <c r="R108" s="35"/>
      <c r="S108" s="35"/>
    </row>
    <row r="109" spans="1:19" ht="15.75" thickBot="1" x14ac:dyDescent="0.3">
      <c r="A109" s="100"/>
      <c r="B109" s="101"/>
      <c r="C109" s="102"/>
      <c r="D109" s="42">
        <v>3</v>
      </c>
      <c r="E109" s="40"/>
      <c r="F109" s="43" t="str">
        <f>IF($E109="","",IF(ISNA(VLOOKUP($E109,DD!$A$2:$C$150,2,0)),"NO SUCH DIVE",VLOOKUP($E109,DD!$A$2:$C$150,2,0)))</f>
        <v/>
      </c>
      <c r="G109" s="42" t="str">
        <f>IF($E109="","",IF(ISNA(VLOOKUP($E109,DD!$A$2:$C$150,3,0)),"",VLOOKUP($E109,DD!$A$2:$C$150,3,0)))</f>
        <v/>
      </c>
      <c r="H109" s="41"/>
      <c r="I109" s="41"/>
      <c r="J109" s="41"/>
      <c r="K109" s="41"/>
      <c r="L109" s="41"/>
      <c r="M109" s="40"/>
      <c r="N109" s="82">
        <f t="shared" si="41"/>
        <v>0</v>
      </c>
      <c r="O109" s="83">
        <f>IF(N109="",O108,N109+O108)</f>
        <v>0</v>
      </c>
      <c r="Q109" s="35">
        <f t="shared" ref="Q109" si="70">IF(O109&lt;&gt;"",O109+A107/10000,0)</f>
        <v>3.5999999999999999E-3</v>
      </c>
      <c r="R109" s="35">
        <f t="shared" ref="R109:S109" si="71">B107</f>
        <v>0</v>
      </c>
      <c r="S109" s="35">
        <f t="shared" si="71"/>
        <v>0</v>
      </c>
    </row>
    <row r="110" spans="1:19" x14ac:dyDescent="0.25">
      <c r="A110" s="97">
        <v>37</v>
      </c>
      <c r="B110" s="98"/>
      <c r="C110" s="99"/>
      <c r="D110" s="10">
        <v>1</v>
      </c>
      <c r="E110" s="5"/>
      <c r="F110" t="str">
        <f>IF($E110="","",IF(ISNA(VLOOKUP($E110,DD!$A$2:$C$150,2,0)),"NO SUCH DIVE",VLOOKUP($E110,DD!$A$2:$C$150,2,0)))</f>
        <v/>
      </c>
      <c r="G110" s="10" t="str">
        <f>IF($E110="","",IF(ISNA(VLOOKUP($E110,DD!$A$2:$C$150,3,0)),"",VLOOKUP($E110,DD!$A$2:$C$150,3,0)))</f>
        <v/>
      </c>
      <c r="H110" s="8"/>
      <c r="I110" s="8"/>
      <c r="J110" s="8"/>
      <c r="K110" s="8"/>
      <c r="L110" s="8"/>
      <c r="M110" s="5"/>
      <c r="N110" s="78">
        <f t="shared" si="41"/>
        <v>0</v>
      </c>
      <c r="O110" s="78">
        <f>IF(N110="","",N110)</f>
        <v>0</v>
      </c>
      <c r="Q110" s="35"/>
      <c r="R110" s="35"/>
      <c r="S110" s="35"/>
    </row>
    <row r="111" spans="1:19" ht="15.75" thickBot="1" x14ac:dyDescent="0.3">
      <c r="A111" s="97"/>
      <c r="B111" s="98"/>
      <c r="C111" s="99"/>
      <c r="D111" s="10">
        <v>2</v>
      </c>
      <c r="E111" s="5"/>
      <c r="F111" t="str">
        <f>IF($E111="","",IF(ISNA(VLOOKUP($E111,DD!$A$2:$C$150,2,0)),"NO SUCH DIVE",VLOOKUP($E111,DD!$A$2:$C$150,2,0)))</f>
        <v/>
      </c>
      <c r="G111" s="10" t="str">
        <f>IF($E111="","",IF(ISNA(VLOOKUP($E111,DD!$A$2:$C$150,3,0)),"",VLOOKUP($E111,DD!$A$2:$C$150,3,0)))</f>
        <v/>
      </c>
      <c r="H111" s="8"/>
      <c r="I111" s="8"/>
      <c r="J111" s="8"/>
      <c r="K111" s="8"/>
      <c r="L111" s="8"/>
      <c r="M111" s="5"/>
      <c r="N111" s="78">
        <f t="shared" si="41"/>
        <v>0</v>
      </c>
      <c r="O111" s="78">
        <f>IF(N111="",O110,N111+O110)</f>
        <v>0</v>
      </c>
      <c r="Q111" s="35"/>
      <c r="R111" s="35"/>
      <c r="S111" s="35"/>
    </row>
    <row r="112" spans="1:19" ht="15.75" thickBot="1" x14ac:dyDescent="0.3">
      <c r="A112" s="97"/>
      <c r="B112" s="98"/>
      <c r="C112" s="99"/>
      <c r="D112" s="10">
        <v>3</v>
      </c>
      <c r="E112" s="5"/>
      <c r="F112" t="str">
        <f>IF($E112="","",IF(ISNA(VLOOKUP($E112,DD!$A$2:$C$150,2,0)),"NO SUCH DIVE",VLOOKUP($E112,DD!$A$2:$C$150,2,0)))</f>
        <v/>
      </c>
      <c r="G112" s="10" t="str">
        <f>IF($E112="","",IF(ISNA(VLOOKUP($E112,DD!$A$2:$C$150,3,0)),"",VLOOKUP($E112,DD!$A$2:$C$150,3,0)))</f>
        <v/>
      </c>
      <c r="H112" s="8"/>
      <c r="I112" s="8"/>
      <c r="J112" s="8"/>
      <c r="K112" s="8"/>
      <c r="L112" s="8"/>
      <c r="M112" s="5"/>
      <c r="N112" s="78">
        <f t="shared" si="41"/>
        <v>0</v>
      </c>
      <c r="O112" s="79">
        <f>IF(N112="",O111,N112+O111)</f>
        <v>0</v>
      </c>
      <c r="Q112" s="35">
        <f t="shared" ref="Q112" si="72">IF(O112&lt;&gt;"",O112+A110/10000,0)</f>
        <v>3.7000000000000002E-3</v>
      </c>
      <c r="R112" s="35">
        <f t="shared" ref="R112:S112" si="73">B110</f>
        <v>0</v>
      </c>
      <c r="S112" s="35">
        <f t="shared" si="73"/>
        <v>0</v>
      </c>
    </row>
    <row r="113" spans="1:30" x14ac:dyDescent="0.25">
      <c r="A113" s="100">
        <v>38</v>
      </c>
      <c r="B113" s="101"/>
      <c r="C113" s="102"/>
      <c r="D113" s="42">
        <v>1</v>
      </c>
      <c r="E113" s="40"/>
      <c r="F113" s="43" t="str">
        <f>IF($E113="","",IF(ISNA(VLOOKUP($E113,DD!$A$2:$C$150,2,0)),"NO SUCH DIVE",VLOOKUP($E113,DD!$A$2:$C$150,2,0)))</f>
        <v/>
      </c>
      <c r="G113" s="42" t="str">
        <f>IF($E113="","",IF(ISNA(VLOOKUP($E113,DD!$A$2:$C$150,3,0)),"",VLOOKUP($E113,DD!$A$2:$C$150,3,0)))</f>
        <v/>
      </c>
      <c r="H113" s="41"/>
      <c r="I113" s="41"/>
      <c r="J113" s="41"/>
      <c r="K113" s="41"/>
      <c r="L113" s="41"/>
      <c r="M113" s="40"/>
      <c r="N113" s="82">
        <f t="shared" si="41"/>
        <v>0</v>
      </c>
      <c r="O113" s="82">
        <f>IF(N113="","",N113)</f>
        <v>0</v>
      </c>
      <c r="Q113" s="35"/>
      <c r="R113" s="35"/>
      <c r="S113" s="35"/>
    </row>
    <row r="114" spans="1:30" ht="15.75" thickBot="1" x14ac:dyDescent="0.3">
      <c r="A114" s="100"/>
      <c r="B114" s="101"/>
      <c r="C114" s="102"/>
      <c r="D114" s="42">
        <v>2</v>
      </c>
      <c r="E114" s="40"/>
      <c r="F114" s="43" t="str">
        <f>IF($E114="","",IF(ISNA(VLOOKUP($E114,DD!$A$2:$C$150,2,0)),"NO SUCH DIVE",VLOOKUP($E114,DD!$A$2:$C$150,2,0)))</f>
        <v/>
      </c>
      <c r="G114" s="42" t="str">
        <f>IF($E114="","",IF(ISNA(VLOOKUP($E114,DD!$A$2:$C$150,3,0)),"",VLOOKUP($E114,DD!$A$2:$C$150,3,0)))</f>
        <v/>
      </c>
      <c r="H114" s="41"/>
      <c r="I114" s="41"/>
      <c r="J114" s="41"/>
      <c r="K114" s="41"/>
      <c r="L114" s="41"/>
      <c r="M114" s="40"/>
      <c r="N114" s="82">
        <f t="shared" si="41"/>
        <v>0</v>
      </c>
      <c r="O114" s="82">
        <f>IF(N114="",O113,N114+O113)</f>
        <v>0</v>
      </c>
      <c r="Q114" s="35"/>
      <c r="R114" s="35"/>
      <c r="S114" s="35"/>
    </row>
    <row r="115" spans="1:30" ht="15.75" thickBot="1" x14ac:dyDescent="0.3">
      <c r="A115" s="100"/>
      <c r="B115" s="101"/>
      <c r="C115" s="102"/>
      <c r="D115" s="42">
        <v>3</v>
      </c>
      <c r="E115" s="40"/>
      <c r="F115" s="43" t="str">
        <f>IF($E115="","",IF(ISNA(VLOOKUP($E115,DD!$A$2:$C$150,2,0)),"NO SUCH DIVE",VLOOKUP($E115,DD!$A$2:$C$150,2,0)))</f>
        <v/>
      </c>
      <c r="G115" s="42" t="str">
        <f>IF($E115="","",IF(ISNA(VLOOKUP($E115,DD!$A$2:$C$150,3,0)),"",VLOOKUP($E115,DD!$A$2:$C$150,3,0)))</f>
        <v/>
      </c>
      <c r="H115" s="41"/>
      <c r="I115" s="41"/>
      <c r="J115" s="41"/>
      <c r="K115" s="41"/>
      <c r="L115" s="41"/>
      <c r="M115" s="40"/>
      <c r="N115" s="82">
        <f t="shared" si="41"/>
        <v>0</v>
      </c>
      <c r="O115" s="83">
        <f>IF(N115="",O114,N115+O114)</f>
        <v>0</v>
      </c>
      <c r="Q115" s="35">
        <f t="shared" ref="Q115" si="74">IF(O115&lt;&gt;"",O115+A113/10000,0)</f>
        <v>3.8E-3</v>
      </c>
      <c r="R115" s="35">
        <f t="shared" ref="R115:S115" si="75">B113</f>
        <v>0</v>
      </c>
      <c r="S115" s="35">
        <f t="shared" si="75"/>
        <v>0</v>
      </c>
    </row>
    <row r="116" spans="1:30" x14ac:dyDescent="0.25">
      <c r="A116" s="97">
        <v>39</v>
      </c>
      <c r="B116" s="98"/>
      <c r="C116" s="99"/>
      <c r="D116" s="10">
        <v>1</v>
      </c>
      <c r="E116" s="5"/>
      <c r="F116" t="str">
        <f>IF($E116="","",IF(ISNA(VLOOKUP($E116,DD!$A$2:$C$150,2,0)),"NO SUCH DIVE",VLOOKUP($E116,DD!$A$2:$C$150,2,0)))</f>
        <v/>
      </c>
      <c r="G116" s="10" t="str">
        <f>IF($E116="","",IF(ISNA(VLOOKUP($E116,DD!$A$2:$C$150,3,0)),"",VLOOKUP($E116,DD!$A$2:$C$150,3,0)))</f>
        <v/>
      </c>
      <c r="H116" s="8"/>
      <c r="I116" s="8"/>
      <c r="J116" s="8"/>
      <c r="K116" s="8"/>
      <c r="L116" s="8"/>
      <c r="M116" s="5"/>
      <c r="N116" s="78">
        <f t="shared" si="41"/>
        <v>0</v>
      </c>
      <c r="O116" s="78">
        <f>IF(N116="","",N116)</f>
        <v>0</v>
      </c>
      <c r="Q116" s="35"/>
      <c r="R116" s="35"/>
      <c r="S116" s="35"/>
    </row>
    <row r="117" spans="1:30" ht="15.75" thickBot="1" x14ac:dyDescent="0.3">
      <c r="A117" s="97"/>
      <c r="B117" s="98"/>
      <c r="C117" s="99"/>
      <c r="D117" s="10">
        <v>2</v>
      </c>
      <c r="E117" s="5"/>
      <c r="F117" t="str">
        <f>IF($E117="","",IF(ISNA(VLOOKUP($E117,DD!$A$2:$C$150,2,0)),"NO SUCH DIVE",VLOOKUP($E117,DD!$A$2:$C$150,2,0)))</f>
        <v/>
      </c>
      <c r="G117" s="10" t="str">
        <f>IF($E117="","",IF(ISNA(VLOOKUP($E117,DD!$A$2:$C$150,3,0)),"",VLOOKUP($E117,DD!$A$2:$C$150,3,0)))</f>
        <v/>
      </c>
      <c r="H117" s="8"/>
      <c r="I117" s="8"/>
      <c r="J117" s="8"/>
      <c r="K117" s="8"/>
      <c r="L117" s="8"/>
      <c r="M117" s="5"/>
      <c r="N117" s="78">
        <f t="shared" si="41"/>
        <v>0</v>
      </c>
      <c r="O117" s="78">
        <f>IF(N117="",O116,N117+O116)</f>
        <v>0</v>
      </c>
      <c r="Q117" s="35"/>
      <c r="R117" s="35"/>
      <c r="S117" s="35"/>
    </row>
    <row r="118" spans="1:30" ht="15.75" thickBot="1" x14ac:dyDescent="0.3">
      <c r="A118" s="97"/>
      <c r="B118" s="98"/>
      <c r="C118" s="99"/>
      <c r="D118" s="10">
        <v>3</v>
      </c>
      <c r="E118" s="5"/>
      <c r="F118" t="str">
        <f>IF($E118="","",IF(ISNA(VLOOKUP($E118,DD!$A$2:$C$150,2,0)),"NO SUCH DIVE",VLOOKUP($E118,DD!$A$2:$C$150,2,0)))</f>
        <v/>
      </c>
      <c r="G118" s="10" t="str">
        <f>IF($E118="","",IF(ISNA(VLOOKUP($E118,DD!$A$2:$C$150,3,0)),"",VLOOKUP($E118,DD!$A$2:$C$150,3,0)))</f>
        <v/>
      </c>
      <c r="H118" s="8"/>
      <c r="I118" s="8"/>
      <c r="J118" s="8"/>
      <c r="K118" s="8"/>
      <c r="L118" s="8"/>
      <c r="M118" s="5"/>
      <c r="N118" s="78">
        <f t="shared" si="41"/>
        <v>0</v>
      </c>
      <c r="O118" s="79">
        <f>IF(N118="",O117,N118+O117)</f>
        <v>0</v>
      </c>
      <c r="Q118" s="35">
        <f t="shared" ref="Q118" si="76">IF(O118&lt;&gt;"",O118+A116/10000,0)</f>
        <v>3.8999999999999998E-3</v>
      </c>
      <c r="R118" s="35">
        <f t="shared" ref="R118:S118" si="77">B116</f>
        <v>0</v>
      </c>
      <c r="S118" s="35">
        <f t="shared" si="77"/>
        <v>0</v>
      </c>
    </row>
    <row r="119" spans="1:30" x14ac:dyDescent="0.25">
      <c r="A119" s="100">
        <v>40</v>
      </c>
      <c r="B119" s="101"/>
      <c r="C119" s="102"/>
      <c r="D119" s="42">
        <v>1</v>
      </c>
      <c r="E119" s="40"/>
      <c r="F119" s="43" t="str">
        <f>IF($E119="","",IF(ISNA(VLOOKUP($E119,DD!$A$2:$C$150,2,0)),"NO SUCH DIVE",VLOOKUP($E119,DD!$A$2:$C$150,2,0)))</f>
        <v/>
      </c>
      <c r="G119" s="42" t="str">
        <f>IF($E119="","",IF(ISNA(VLOOKUP($E119,DD!$A$2:$C$150,3,0)),"",VLOOKUP($E119,DD!$A$2:$C$150,3,0)))</f>
        <v/>
      </c>
      <c r="H119" s="41"/>
      <c r="I119" s="41"/>
      <c r="J119" s="41"/>
      <c r="K119" s="41"/>
      <c r="L119" s="41"/>
      <c r="M119" s="40"/>
      <c r="N119" s="82">
        <f t="shared" si="41"/>
        <v>0</v>
      </c>
      <c r="O119" s="82">
        <f>IF(N119="","",N119)</f>
        <v>0</v>
      </c>
      <c r="Q119" s="35"/>
      <c r="R119" s="35"/>
      <c r="S119" s="35"/>
    </row>
    <row r="120" spans="1:30" ht="15.75" thickBot="1" x14ac:dyDescent="0.3">
      <c r="A120" s="100"/>
      <c r="B120" s="101"/>
      <c r="C120" s="102"/>
      <c r="D120" s="42">
        <v>2</v>
      </c>
      <c r="E120" s="40"/>
      <c r="F120" s="43" t="str">
        <f>IF($E120="","",IF(ISNA(VLOOKUP($E120,DD!$A$2:$C$150,2,0)),"NO SUCH DIVE",VLOOKUP($E120,DD!$A$2:$C$150,2,0)))</f>
        <v/>
      </c>
      <c r="G120" s="42" t="str">
        <f>IF($E120="","",IF(ISNA(VLOOKUP($E120,DD!$A$2:$C$150,3,0)),"",VLOOKUP($E120,DD!$A$2:$C$150,3,0)))</f>
        <v/>
      </c>
      <c r="H120" s="41"/>
      <c r="I120" s="41"/>
      <c r="J120" s="41"/>
      <c r="K120" s="41"/>
      <c r="L120" s="41"/>
      <c r="M120" s="40"/>
      <c r="N120" s="82">
        <f t="shared" si="41"/>
        <v>0</v>
      </c>
      <c r="O120" s="82">
        <f>IF(N120="",O119,N120+O119)</f>
        <v>0</v>
      </c>
      <c r="Q120" s="35"/>
      <c r="R120" s="35"/>
      <c r="S120" s="35"/>
    </row>
    <row r="121" spans="1:30" ht="15.75" thickBot="1" x14ac:dyDescent="0.3">
      <c r="A121" s="100"/>
      <c r="B121" s="101"/>
      <c r="C121" s="102"/>
      <c r="D121" s="42">
        <v>3</v>
      </c>
      <c r="E121" s="40"/>
      <c r="F121" s="43" t="str">
        <f>IF($E121="","",IF(ISNA(VLOOKUP($E121,DD!$A$2:$C$150,2,0)),"NO SUCH DIVE",VLOOKUP($E121,DD!$A$2:$C$150,2,0)))</f>
        <v/>
      </c>
      <c r="G121" s="42" t="str">
        <f>IF($E121="","",IF(ISNA(VLOOKUP($E121,DD!$A$2:$C$150,3,0)),"",VLOOKUP($E121,DD!$A$2:$C$150,3,0)))</f>
        <v/>
      </c>
      <c r="H121" s="41"/>
      <c r="I121" s="41"/>
      <c r="J121" s="41"/>
      <c r="K121" s="41"/>
      <c r="L121" s="41"/>
      <c r="M121" s="40"/>
      <c r="N121" s="82">
        <f t="shared" si="41"/>
        <v>0</v>
      </c>
      <c r="O121" s="83">
        <f>IF(N121="",O120,N121+O120)</f>
        <v>0</v>
      </c>
      <c r="Q121" s="35">
        <f t="shared" ref="Q121" si="78">IF(O121&lt;&gt;"",O121+A119/10000,0)</f>
        <v>4.0000000000000001E-3</v>
      </c>
      <c r="R121" s="35">
        <f t="shared" ref="R121:S121" si="79">B119</f>
        <v>0</v>
      </c>
      <c r="S121" s="35">
        <f t="shared" si="79"/>
        <v>0</v>
      </c>
    </row>
    <row r="122" spans="1:30" ht="15.75" thickBot="1" x14ac:dyDescent="0.3">
      <c r="B122" s="22"/>
      <c r="C122" s="22"/>
      <c r="Q122" s="36">
        <v>0</v>
      </c>
      <c r="R122" s="36"/>
      <c r="S122" s="36"/>
    </row>
    <row r="123" spans="1:30" ht="30" x14ac:dyDescent="0.25">
      <c r="C123" s="11" t="s">
        <v>219</v>
      </c>
      <c r="D123" s="28" t="s">
        <v>218</v>
      </c>
      <c r="E123" s="12" t="s">
        <v>217</v>
      </c>
      <c r="F123" s="12" t="s">
        <v>186</v>
      </c>
      <c r="G123" s="12" t="s">
        <v>215</v>
      </c>
      <c r="H123" s="12" t="s">
        <v>241</v>
      </c>
      <c r="I123" s="13" t="s">
        <v>224</v>
      </c>
      <c r="Q123" s="60" t="s">
        <v>227</v>
      </c>
      <c r="R123" s="60" t="s">
        <v>228</v>
      </c>
      <c r="S123" s="60" t="s">
        <v>229</v>
      </c>
      <c r="T123" s="60" t="s">
        <v>230</v>
      </c>
      <c r="U123" s="60" t="s">
        <v>231</v>
      </c>
      <c r="V123" s="60" t="s">
        <v>232</v>
      </c>
      <c r="W123" s="60" t="s">
        <v>233</v>
      </c>
      <c r="X123" s="60" t="s">
        <v>234</v>
      </c>
      <c r="Y123" s="60" t="s">
        <v>235</v>
      </c>
      <c r="Z123" s="60" t="s">
        <v>236</v>
      </c>
      <c r="AA123" s="60" t="s">
        <v>226</v>
      </c>
      <c r="AB123" s="60" t="s">
        <v>237</v>
      </c>
      <c r="AC123" s="60" t="s">
        <v>238</v>
      </c>
      <c r="AD123" s="60" t="s">
        <v>245</v>
      </c>
    </row>
    <row r="124" spans="1:30" x14ac:dyDescent="0.25">
      <c r="C124" s="14">
        <f>IF(E124&lt;1,0,1)</f>
        <v>0</v>
      </c>
      <c r="D124" s="15" t="str">
        <f>IF(OR(C124&lt;1,H124&lt;&gt;"",COUNTIF(P$124:P124,P124)&gt;3),"",VLOOKUP(C124-COUNTA(H$124:H124),DD!$F$1:$G$13,2))</f>
        <v/>
      </c>
      <c r="E124" s="84">
        <f>IF(LARGE($Q$2:$Q$122,ROW()-123)&lt;1,0,LARGE($Q$2:$Q$122,ROW()-123))</f>
        <v>0</v>
      </c>
      <c r="F124" s="16">
        <f>VLOOKUP(E124,$Q$2:$S$122,2,FALSE)</f>
        <v>0</v>
      </c>
      <c r="G124" s="15">
        <f>VLOOKUP(E124,$Q$2:$S$122,3,FALSE)</f>
        <v>0</v>
      </c>
      <c r="H124" s="29"/>
      <c r="I124" s="17" t="str">
        <f t="shared" ref="I124:I163" si="80">IF(AND(OR(C124=C123,C124=C125),C124&lt;&gt;0),"TIE","")</f>
        <v/>
      </c>
      <c r="P124" s="16" t="str">
        <f>G124&amp;H124</f>
        <v>0</v>
      </c>
      <c r="Q124" s="61" t="str">
        <f>IF($G124=Q$123,$D124,"")</f>
        <v/>
      </c>
      <c r="R124" s="61" t="str">
        <f t="shared" ref="R124:AD139" si="81">IF($G124=R$123,$D124,"")</f>
        <v/>
      </c>
      <c r="S124" s="61" t="str">
        <f t="shared" si="81"/>
        <v/>
      </c>
      <c r="T124" s="61" t="str">
        <f t="shared" si="81"/>
        <v/>
      </c>
      <c r="U124" s="61" t="str">
        <f t="shared" si="81"/>
        <v/>
      </c>
      <c r="V124" s="61" t="str">
        <f t="shared" si="81"/>
        <v/>
      </c>
      <c r="W124" s="61" t="str">
        <f t="shared" si="81"/>
        <v/>
      </c>
      <c r="X124" s="61" t="str">
        <f t="shared" si="81"/>
        <v/>
      </c>
      <c r="Y124" s="61" t="str">
        <f t="shared" si="81"/>
        <v/>
      </c>
      <c r="Z124" s="61" t="str">
        <f t="shared" si="81"/>
        <v/>
      </c>
      <c r="AA124" s="61" t="str">
        <f t="shared" si="81"/>
        <v/>
      </c>
      <c r="AB124" s="61" t="str">
        <f t="shared" si="81"/>
        <v/>
      </c>
      <c r="AC124" s="61" t="str">
        <f t="shared" si="81"/>
        <v/>
      </c>
      <c r="AD124" s="61" t="str">
        <f t="shared" si="81"/>
        <v/>
      </c>
    </row>
    <row r="125" spans="1:30" x14ac:dyDescent="0.25">
      <c r="C125" s="14">
        <f>IF(E125&lt;1,0,IF(INT(E125*100)=INT(E124*100),C124,ROW()-123))</f>
        <v>0</v>
      </c>
      <c r="D125" s="15" t="str">
        <f>IF(OR(C125&lt;1,H125&lt;&gt;"",COUNTIF(P$124:P125,P125)&gt;3),"",VLOOKUP(C125-COUNTA(H$124:H125),DD!$F$1:$G$13,2))</f>
        <v/>
      </c>
      <c r="E125" s="84">
        <f t="shared" ref="E125:E163" si="82">IF(LARGE($Q$2:$Q$122,ROW()-123)&lt;1,0,LARGE($Q$2:$Q$122,ROW()-123))</f>
        <v>0</v>
      </c>
      <c r="F125" s="16">
        <f t="shared" ref="F125:F163" si="83">VLOOKUP(E125,$Q$2:$S$122,2,FALSE)</f>
        <v>0</v>
      </c>
      <c r="G125" s="15">
        <f t="shared" ref="G125:G163" si="84">VLOOKUP(E125,$Q$2:$S$122,3,FALSE)</f>
        <v>0</v>
      </c>
      <c r="H125" s="29"/>
      <c r="I125" s="17" t="str">
        <f t="shared" si="80"/>
        <v/>
      </c>
      <c r="P125" s="16" t="str">
        <f t="shared" ref="P125:P163" si="85">G125&amp;H125</f>
        <v>0</v>
      </c>
      <c r="Q125" s="61" t="str">
        <f t="shared" ref="Q125:AD157" si="86">IF($G125=Q$123,$D125,"")</f>
        <v/>
      </c>
      <c r="R125" s="61" t="str">
        <f t="shared" si="81"/>
        <v/>
      </c>
      <c r="S125" s="61" t="str">
        <f t="shared" si="81"/>
        <v/>
      </c>
      <c r="T125" s="61" t="str">
        <f t="shared" si="81"/>
        <v/>
      </c>
      <c r="U125" s="61" t="str">
        <f t="shared" si="81"/>
        <v/>
      </c>
      <c r="V125" s="61" t="str">
        <f t="shared" si="81"/>
        <v/>
      </c>
      <c r="W125" s="61" t="str">
        <f t="shared" si="81"/>
        <v/>
      </c>
      <c r="X125" s="61" t="str">
        <f t="shared" si="81"/>
        <v/>
      </c>
      <c r="Y125" s="61" t="str">
        <f t="shared" si="81"/>
        <v/>
      </c>
      <c r="Z125" s="61" t="str">
        <f t="shared" si="81"/>
        <v/>
      </c>
      <c r="AA125" s="61" t="str">
        <f t="shared" si="81"/>
        <v/>
      </c>
      <c r="AB125" s="61" t="str">
        <f t="shared" si="81"/>
        <v/>
      </c>
      <c r="AC125" s="61" t="str">
        <f t="shared" si="81"/>
        <v/>
      </c>
      <c r="AD125" s="61" t="str">
        <f t="shared" si="81"/>
        <v/>
      </c>
    </row>
    <row r="126" spans="1:30" x14ac:dyDescent="0.25">
      <c r="C126" s="14">
        <f t="shared" ref="C126:C163" si="87">IF(E126&lt;1,0,IF(INT(E126*100)=INT(E125*100),C125,ROW()-123))</f>
        <v>0</v>
      </c>
      <c r="D126" s="15" t="str">
        <f>IF(OR(C126&lt;1,H126&lt;&gt;"",COUNTIF(P$124:P126,P126)&gt;3),"",VLOOKUP(C126-COUNTA(H$124:H126),DD!$F$1:$G$13,2))</f>
        <v/>
      </c>
      <c r="E126" s="84">
        <f t="shared" si="82"/>
        <v>0</v>
      </c>
      <c r="F126" s="16">
        <f t="shared" si="83"/>
        <v>0</v>
      </c>
      <c r="G126" s="15">
        <f t="shared" si="84"/>
        <v>0</v>
      </c>
      <c r="H126" s="29"/>
      <c r="I126" s="17" t="str">
        <f t="shared" si="80"/>
        <v/>
      </c>
      <c r="P126" s="16" t="str">
        <f t="shared" si="85"/>
        <v>0</v>
      </c>
      <c r="Q126" s="61" t="str">
        <f t="shared" si="86"/>
        <v/>
      </c>
      <c r="R126" s="61" t="str">
        <f t="shared" si="81"/>
        <v/>
      </c>
      <c r="S126" s="61" t="str">
        <f t="shared" si="81"/>
        <v/>
      </c>
      <c r="T126" s="61" t="str">
        <f t="shared" si="81"/>
        <v/>
      </c>
      <c r="U126" s="61" t="str">
        <f t="shared" si="81"/>
        <v/>
      </c>
      <c r="V126" s="61" t="str">
        <f t="shared" si="81"/>
        <v/>
      </c>
      <c r="W126" s="61" t="str">
        <f t="shared" si="81"/>
        <v/>
      </c>
      <c r="X126" s="61" t="str">
        <f t="shared" si="81"/>
        <v/>
      </c>
      <c r="Y126" s="61" t="str">
        <f t="shared" si="81"/>
        <v/>
      </c>
      <c r="Z126" s="61" t="str">
        <f t="shared" si="81"/>
        <v/>
      </c>
      <c r="AA126" s="61" t="str">
        <f t="shared" si="81"/>
        <v/>
      </c>
      <c r="AB126" s="61" t="str">
        <f t="shared" si="81"/>
        <v/>
      </c>
      <c r="AC126" s="61" t="str">
        <f t="shared" si="81"/>
        <v/>
      </c>
      <c r="AD126" s="61" t="str">
        <f t="shared" si="81"/>
        <v/>
      </c>
    </row>
    <row r="127" spans="1:30" x14ac:dyDescent="0.25">
      <c r="C127" s="14">
        <f t="shared" si="87"/>
        <v>0</v>
      </c>
      <c r="D127" s="15" t="str">
        <f>IF(OR(C127&lt;1,H127&lt;&gt;"",COUNTIF(P$124:P127,P127)&gt;3),"",VLOOKUP(C127-COUNTA(H$124:H127),DD!$F$1:$G$13,2))</f>
        <v/>
      </c>
      <c r="E127" s="84">
        <f t="shared" si="82"/>
        <v>0</v>
      </c>
      <c r="F127" s="16">
        <f t="shared" si="83"/>
        <v>0</v>
      </c>
      <c r="G127" s="15">
        <f t="shared" si="84"/>
        <v>0</v>
      </c>
      <c r="H127" s="29"/>
      <c r="I127" s="17" t="str">
        <f t="shared" si="80"/>
        <v/>
      </c>
      <c r="P127" s="16" t="str">
        <f t="shared" si="85"/>
        <v>0</v>
      </c>
      <c r="Q127" s="61" t="str">
        <f t="shared" si="86"/>
        <v/>
      </c>
      <c r="R127" s="61" t="str">
        <f t="shared" si="81"/>
        <v/>
      </c>
      <c r="S127" s="61" t="str">
        <f t="shared" si="81"/>
        <v/>
      </c>
      <c r="T127" s="61" t="str">
        <f t="shared" si="81"/>
        <v/>
      </c>
      <c r="U127" s="61" t="str">
        <f t="shared" si="81"/>
        <v/>
      </c>
      <c r="V127" s="61" t="str">
        <f t="shared" si="81"/>
        <v/>
      </c>
      <c r="W127" s="61" t="str">
        <f t="shared" si="81"/>
        <v/>
      </c>
      <c r="X127" s="61" t="str">
        <f t="shared" si="81"/>
        <v/>
      </c>
      <c r="Y127" s="61" t="str">
        <f t="shared" si="81"/>
        <v/>
      </c>
      <c r="Z127" s="61" t="str">
        <f t="shared" si="81"/>
        <v/>
      </c>
      <c r="AA127" s="61" t="str">
        <f t="shared" si="81"/>
        <v/>
      </c>
      <c r="AB127" s="61" t="str">
        <f t="shared" si="81"/>
        <v/>
      </c>
      <c r="AC127" s="61" t="str">
        <f t="shared" si="81"/>
        <v/>
      </c>
      <c r="AD127" s="61" t="str">
        <f t="shared" si="81"/>
        <v/>
      </c>
    </row>
    <row r="128" spans="1:30" x14ac:dyDescent="0.25">
      <c r="C128" s="14">
        <f t="shared" si="87"/>
        <v>0</v>
      </c>
      <c r="D128" s="15" t="str">
        <f>IF(OR(C128&lt;1,H128&lt;&gt;"",COUNTIF(P$124:P128,P128)&gt;3),"",VLOOKUP(C128-COUNTA(H$124:H128),DD!$F$1:$G$13,2))</f>
        <v/>
      </c>
      <c r="E128" s="84">
        <f t="shared" si="82"/>
        <v>0</v>
      </c>
      <c r="F128" s="16">
        <f t="shared" si="83"/>
        <v>0</v>
      </c>
      <c r="G128" s="15">
        <f t="shared" si="84"/>
        <v>0</v>
      </c>
      <c r="H128" s="29"/>
      <c r="I128" s="17" t="str">
        <f t="shared" si="80"/>
        <v/>
      </c>
      <c r="P128" s="16" t="str">
        <f t="shared" si="85"/>
        <v>0</v>
      </c>
      <c r="Q128" s="61" t="str">
        <f t="shared" si="86"/>
        <v/>
      </c>
      <c r="R128" s="61" t="str">
        <f t="shared" si="81"/>
        <v/>
      </c>
      <c r="S128" s="61" t="str">
        <f t="shared" si="81"/>
        <v/>
      </c>
      <c r="T128" s="61" t="str">
        <f t="shared" si="81"/>
        <v/>
      </c>
      <c r="U128" s="61" t="str">
        <f t="shared" si="81"/>
        <v/>
      </c>
      <c r="V128" s="61" t="str">
        <f t="shared" si="81"/>
        <v/>
      </c>
      <c r="W128" s="61" t="str">
        <f t="shared" si="81"/>
        <v/>
      </c>
      <c r="X128" s="61" t="str">
        <f t="shared" si="81"/>
        <v/>
      </c>
      <c r="Y128" s="61" t="str">
        <f t="shared" si="81"/>
        <v/>
      </c>
      <c r="Z128" s="61" t="str">
        <f t="shared" si="81"/>
        <v/>
      </c>
      <c r="AA128" s="61" t="str">
        <f t="shared" si="81"/>
        <v/>
      </c>
      <c r="AB128" s="61" t="str">
        <f t="shared" si="81"/>
        <v/>
      </c>
      <c r="AC128" s="61" t="str">
        <f t="shared" si="81"/>
        <v/>
      </c>
      <c r="AD128" s="61" t="str">
        <f t="shared" si="81"/>
        <v/>
      </c>
    </row>
    <row r="129" spans="3:30" x14ac:dyDescent="0.25">
      <c r="C129" s="14">
        <f t="shared" si="87"/>
        <v>0</v>
      </c>
      <c r="D129" s="15" t="str">
        <f>IF(OR(C129&lt;1,H129&lt;&gt;"",COUNTIF(P$124:P129,P129)&gt;3),"",VLOOKUP(C129-COUNTA(H$124:H129),DD!$F$1:$G$13,2))</f>
        <v/>
      </c>
      <c r="E129" s="84">
        <f t="shared" si="82"/>
        <v>0</v>
      </c>
      <c r="F129" s="16">
        <f t="shared" si="83"/>
        <v>0</v>
      </c>
      <c r="G129" s="15">
        <f t="shared" si="84"/>
        <v>0</v>
      </c>
      <c r="H129" s="29"/>
      <c r="I129" s="17" t="str">
        <f t="shared" si="80"/>
        <v/>
      </c>
      <c r="P129" s="16" t="str">
        <f t="shared" si="85"/>
        <v>0</v>
      </c>
      <c r="Q129" s="61" t="str">
        <f t="shared" si="86"/>
        <v/>
      </c>
      <c r="R129" s="61" t="str">
        <f t="shared" si="81"/>
        <v/>
      </c>
      <c r="S129" s="61" t="str">
        <f t="shared" si="81"/>
        <v/>
      </c>
      <c r="T129" s="61" t="str">
        <f t="shared" si="81"/>
        <v/>
      </c>
      <c r="U129" s="61" t="str">
        <f t="shared" si="81"/>
        <v/>
      </c>
      <c r="V129" s="61" t="str">
        <f t="shared" si="81"/>
        <v/>
      </c>
      <c r="W129" s="61" t="str">
        <f t="shared" si="81"/>
        <v/>
      </c>
      <c r="X129" s="61" t="str">
        <f t="shared" si="81"/>
        <v/>
      </c>
      <c r="Y129" s="61" t="str">
        <f t="shared" si="81"/>
        <v/>
      </c>
      <c r="Z129" s="61" t="str">
        <f t="shared" si="81"/>
        <v/>
      </c>
      <c r="AA129" s="61" t="str">
        <f t="shared" si="81"/>
        <v/>
      </c>
      <c r="AB129" s="61" t="str">
        <f t="shared" si="81"/>
        <v/>
      </c>
      <c r="AC129" s="61" t="str">
        <f t="shared" si="81"/>
        <v/>
      </c>
      <c r="AD129" s="61" t="str">
        <f t="shared" si="81"/>
        <v/>
      </c>
    </row>
    <row r="130" spans="3:30" x14ac:dyDescent="0.25">
      <c r="C130" s="14">
        <f t="shared" si="87"/>
        <v>0</v>
      </c>
      <c r="D130" s="15" t="str">
        <f>IF(OR(C130&lt;1,H130&lt;&gt;"",COUNTIF(P$124:P130,P130)&gt;3),"",VLOOKUP(C130-COUNTA(H$124:H130),DD!$F$1:$G$13,2))</f>
        <v/>
      </c>
      <c r="E130" s="84">
        <f t="shared" si="82"/>
        <v>0</v>
      </c>
      <c r="F130" s="16">
        <f t="shared" si="83"/>
        <v>0</v>
      </c>
      <c r="G130" s="15">
        <f t="shared" si="84"/>
        <v>0</v>
      </c>
      <c r="H130" s="29"/>
      <c r="I130" s="17" t="str">
        <f t="shared" si="80"/>
        <v/>
      </c>
      <c r="P130" s="16" t="str">
        <f t="shared" si="85"/>
        <v>0</v>
      </c>
      <c r="Q130" s="61" t="str">
        <f t="shared" si="86"/>
        <v/>
      </c>
      <c r="R130" s="61" t="str">
        <f t="shared" si="81"/>
        <v/>
      </c>
      <c r="S130" s="61" t="str">
        <f t="shared" si="81"/>
        <v/>
      </c>
      <c r="T130" s="61" t="str">
        <f t="shared" si="81"/>
        <v/>
      </c>
      <c r="U130" s="61" t="str">
        <f t="shared" si="81"/>
        <v/>
      </c>
      <c r="V130" s="61" t="str">
        <f t="shared" si="81"/>
        <v/>
      </c>
      <c r="W130" s="61" t="str">
        <f t="shared" si="81"/>
        <v/>
      </c>
      <c r="X130" s="61" t="str">
        <f t="shared" si="81"/>
        <v/>
      </c>
      <c r="Y130" s="61" t="str">
        <f t="shared" si="81"/>
        <v/>
      </c>
      <c r="Z130" s="61" t="str">
        <f t="shared" si="81"/>
        <v/>
      </c>
      <c r="AA130" s="61" t="str">
        <f t="shared" si="81"/>
        <v/>
      </c>
      <c r="AB130" s="61" t="str">
        <f t="shared" si="81"/>
        <v/>
      </c>
      <c r="AC130" s="61" t="str">
        <f t="shared" si="81"/>
        <v/>
      </c>
      <c r="AD130" s="61" t="str">
        <f t="shared" si="81"/>
        <v/>
      </c>
    </row>
    <row r="131" spans="3:30" x14ac:dyDescent="0.25">
      <c r="C131" s="14">
        <f t="shared" si="87"/>
        <v>0</v>
      </c>
      <c r="D131" s="15" t="str">
        <f>IF(OR(C131&lt;1,H131&lt;&gt;"",COUNTIF(P$124:P131,P131)&gt;3),"",VLOOKUP(C131-COUNTA(H$124:H131),DD!$F$1:$G$13,2))</f>
        <v/>
      </c>
      <c r="E131" s="84">
        <f t="shared" si="82"/>
        <v>0</v>
      </c>
      <c r="F131" s="16">
        <f t="shared" si="83"/>
        <v>0</v>
      </c>
      <c r="G131" s="15">
        <f t="shared" si="84"/>
        <v>0</v>
      </c>
      <c r="H131" s="29"/>
      <c r="I131" s="17" t="str">
        <f t="shared" si="80"/>
        <v/>
      </c>
      <c r="P131" s="16" t="str">
        <f t="shared" si="85"/>
        <v>0</v>
      </c>
      <c r="Q131" s="61" t="str">
        <f t="shared" si="86"/>
        <v/>
      </c>
      <c r="R131" s="61" t="str">
        <f t="shared" si="81"/>
        <v/>
      </c>
      <c r="S131" s="61" t="str">
        <f t="shared" si="81"/>
        <v/>
      </c>
      <c r="T131" s="61" t="str">
        <f t="shared" si="81"/>
        <v/>
      </c>
      <c r="U131" s="61" t="str">
        <f t="shared" si="81"/>
        <v/>
      </c>
      <c r="V131" s="61" t="str">
        <f t="shared" si="81"/>
        <v/>
      </c>
      <c r="W131" s="61" t="str">
        <f t="shared" si="81"/>
        <v/>
      </c>
      <c r="X131" s="61" t="str">
        <f t="shared" si="81"/>
        <v/>
      </c>
      <c r="Y131" s="61" t="str">
        <f t="shared" si="81"/>
        <v/>
      </c>
      <c r="Z131" s="61" t="str">
        <f t="shared" si="81"/>
        <v/>
      </c>
      <c r="AA131" s="61" t="str">
        <f t="shared" si="81"/>
        <v/>
      </c>
      <c r="AB131" s="61" t="str">
        <f t="shared" si="81"/>
        <v/>
      </c>
      <c r="AC131" s="61" t="str">
        <f t="shared" si="81"/>
        <v/>
      </c>
      <c r="AD131" s="61" t="str">
        <f t="shared" si="81"/>
        <v/>
      </c>
    </row>
    <row r="132" spans="3:30" x14ac:dyDescent="0.25">
      <c r="C132" s="14">
        <f t="shared" si="87"/>
        <v>0</v>
      </c>
      <c r="D132" s="15" t="str">
        <f>IF(OR(C132&lt;1,H132&lt;&gt;"",COUNTIF(P$124:P132,P132)&gt;3),"",VLOOKUP(C132-COUNTA(H$124:H132),DD!$F$1:$G$13,2))</f>
        <v/>
      </c>
      <c r="E132" s="84">
        <f t="shared" si="82"/>
        <v>0</v>
      </c>
      <c r="F132" s="16">
        <f t="shared" si="83"/>
        <v>0</v>
      </c>
      <c r="G132" s="15">
        <f t="shared" si="84"/>
        <v>0</v>
      </c>
      <c r="H132" s="29"/>
      <c r="I132" s="17" t="str">
        <f t="shared" si="80"/>
        <v/>
      </c>
      <c r="P132" s="16" t="str">
        <f t="shared" si="85"/>
        <v>0</v>
      </c>
      <c r="Q132" s="61" t="str">
        <f t="shared" si="86"/>
        <v/>
      </c>
      <c r="R132" s="61" t="str">
        <f t="shared" si="81"/>
        <v/>
      </c>
      <c r="S132" s="61" t="str">
        <f t="shared" si="81"/>
        <v/>
      </c>
      <c r="T132" s="61" t="str">
        <f t="shared" si="81"/>
        <v/>
      </c>
      <c r="U132" s="61" t="str">
        <f t="shared" si="81"/>
        <v/>
      </c>
      <c r="V132" s="61" t="str">
        <f t="shared" si="81"/>
        <v/>
      </c>
      <c r="W132" s="61" t="str">
        <f t="shared" si="81"/>
        <v/>
      </c>
      <c r="X132" s="61" t="str">
        <f t="shared" si="81"/>
        <v/>
      </c>
      <c r="Y132" s="61" t="str">
        <f t="shared" si="81"/>
        <v/>
      </c>
      <c r="Z132" s="61" t="str">
        <f t="shared" si="81"/>
        <v/>
      </c>
      <c r="AA132" s="61" t="str">
        <f t="shared" si="81"/>
        <v/>
      </c>
      <c r="AB132" s="61" t="str">
        <f t="shared" si="81"/>
        <v/>
      </c>
      <c r="AC132" s="61" t="str">
        <f t="shared" si="81"/>
        <v/>
      </c>
      <c r="AD132" s="61" t="str">
        <f t="shared" si="81"/>
        <v/>
      </c>
    </row>
    <row r="133" spans="3:30" x14ac:dyDescent="0.25">
      <c r="C133" s="14">
        <f t="shared" si="87"/>
        <v>0</v>
      </c>
      <c r="D133" s="15" t="str">
        <f>IF(OR(C133&lt;1,H133&lt;&gt;"",COUNTIF(P$124:P133,P133)&gt;3),"",VLOOKUP(C133-COUNTA(H$124:H133),DD!$F$1:$G$13,2))</f>
        <v/>
      </c>
      <c r="E133" s="84">
        <f t="shared" si="82"/>
        <v>0</v>
      </c>
      <c r="F133" s="16">
        <f t="shared" si="83"/>
        <v>0</v>
      </c>
      <c r="G133" s="15">
        <f t="shared" si="84"/>
        <v>0</v>
      </c>
      <c r="H133" s="29"/>
      <c r="I133" s="17" t="str">
        <f t="shared" si="80"/>
        <v/>
      </c>
      <c r="P133" s="16" t="str">
        <f t="shared" si="85"/>
        <v>0</v>
      </c>
      <c r="Q133" s="61" t="str">
        <f t="shared" si="86"/>
        <v/>
      </c>
      <c r="R133" s="61" t="str">
        <f t="shared" si="81"/>
        <v/>
      </c>
      <c r="S133" s="61" t="str">
        <f t="shared" si="81"/>
        <v/>
      </c>
      <c r="T133" s="61" t="str">
        <f t="shared" si="81"/>
        <v/>
      </c>
      <c r="U133" s="61" t="str">
        <f t="shared" si="81"/>
        <v/>
      </c>
      <c r="V133" s="61" t="str">
        <f t="shared" si="81"/>
        <v/>
      </c>
      <c r="W133" s="61" t="str">
        <f t="shared" si="81"/>
        <v/>
      </c>
      <c r="X133" s="61" t="str">
        <f t="shared" si="81"/>
        <v/>
      </c>
      <c r="Y133" s="61" t="str">
        <f t="shared" si="81"/>
        <v/>
      </c>
      <c r="Z133" s="61" t="str">
        <f t="shared" si="81"/>
        <v/>
      </c>
      <c r="AA133" s="61" t="str">
        <f t="shared" si="81"/>
        <v/>
      </c>
      <c r="AB133" s="61" t="str">
        <f t="shared" si="81"/>
        <v/>
      </c>
      <c r="AC133" s="61" t="str">
        <f t="shared" si="81"/>
        <v/>
      </c>
      <c r="AD133" s="61" t="str">
        <f t="shared" si="81"/>
        <v/>
      </c>
    </row>
    <row r="134" spans="3:30" x14ac:dyDescent="0.25">
      <c r="C134" s="14">
        <f t="shared" si="87"/>
        <v>0</v>
      </c>
      <c r="D134" s="15" t="str">
        <f>IF(OR(C134&lt;1,H134&lt;&gt;"",COUNTIF(P$124:P134,P134)&gt;3),"",VLOOKUP(C134-COUNTA(H$124:H134),DD!$F$1:$G$13,2))</f>
        <v/>
      </c>
      <c r="E134" s="84">
        <f t="shared" si="82"/>
        <v>0</v>
      </c>
      <c r="F134" s="16">
        <f t="shared" si="83"/>
        <v>0</v>
      </c>
      <c r="G134" s="15">
        <f t="shared" si="84"/>
        <v>0</v>
      </c>
      <c r="H134" s="29"/>
      <c r="I134" s="17" t="str">
        <f t="shared" si="80"/>
        <v/>
      </c>
      <c r="P134" s="16" t="str">
        <f t="shared" si="85"/>
        <v>0</v>
      </c>
      <c r="Q134" s="61" t="str">
        <f t="shared" si="86"/>
        <v/>
      </c>
      <c r="R134" s="61" t="str">
        <f t="shared" si="81"/>
        <v/>
      </c>
      <c r="S134" s="61" t="str">
        <f t="shared" si="81"/>
        <v/>
      </c>
      <c r="T134" s="61" t="str">
        <f t="shared" si="81"/>
        <v/>
      </c>
      <c r="U134" s="61" t="str">
        <f t="shared" si="81"/>
        <v/>
      </c>
      <c r="V134" s="61" t="str">
        <f t="shared" si="81"/>
        <v/>
      </c>
      <c r="W134" s="61" t="str">
        <f t="shared" si="81"/>
        <v/>
      </c>
      <c r="X134" s="61" t="str">
        <f t="shared" si="81"/>
        <v/>
      </c>
      <c r="Y134" s="61" t="str">
        <f t="shared" si="81"/>
        <v/>
      </c>
      <c r="Z134" s="61" t="str">
        <f t="shared" si="81"/>
        <v/>
      </c>
      <c r="AA134" s="61" t="str">
        <f t="shared" si="81"/>
        <v/>
      </c>
      <c r="AB134" s="61" t="str">
        <f t="shared" si="81"/>
        <v/>
      </c>
      <c r="AC134" s="61" t="str">
        <f t="shared" si="81"/>
        <v/>
      </c>
      <c r="AD134" s="61" t="str">
        <f t="shared" si="81"/>
        <v/>
      </c>
    </row>
    <row r="135" spans="3:30" x14ac:dyDescent="0.25">
      <c r="C135" s="14">
        <f t="shared" si="87"/>
        <v>0</v>
      </c>
      <c r="D135" s="15" t="str">
        <f>IF(OR(C135&lt;1,H135&lt;&gt;"",COUNTIF(P$124:P135,P135)&gt;3),"",VLOOKUP(C135-COUNTA(H$124:H135),DD!$F$1:$G$13,2))</f>
        <v/>
      </c>
      <c r="E135" s="84">
        <f t="shared" si="82"/>
        <v>0</v>
      </c>
      <c r="F135" s="16">
        <f t="shared" si="83"/>
        <v>0</v>
      </c>
      <c r="G135" s="15">
        <f t="shared" si="84"/>
        <v>0</v>
      </c>
      <c r="H135" s="29"/>
      <c r="I135" s="17" t="str">
        <f t="shared" si="80"/>
        <v/>
      </c>
      <c r="P135" s="16" t="str">
        <f t="shared" si="85"/>
        <v>0</v>
      </c>
      <c r="Q135" s="61" t="str">
        <f t="shared" si="86"/>
        <v/>
      </c>
      <c r="R135" s="61" t="str">
        <f t="shared" si="81"/>
        <v/>
      </c>
      <c r="S135" s="61" t="str">
        <f t="shared" si="81"/>
        <v/>
      </c>
      <c r="T135" s="61" t="str">
        <f t="shared" si="81"/>
        <v/>
      </c>
      <c r="U135" s="61" t="str">
        <f t="shared" si="81"/>
        <v/>
      </c>
      <c r="V135" s="61" t="str">
        <f t="shared" si="81"/>
        <v/>
      </c>
      <c r="W135" s="61" t="str">
        <f t="shared" si="81"/>
        <v/>
      </c>
      <c r="X135" s="61" t="str">
        <f t="shared" si="81"/>
        <v/>
      </c>
      <c r="Y135" s="61" t="str">
        <f t="shared" si="81"/>
        <v/>
      </c>
      <c r="Z135" s="61" t="str">
        <f t="shared" si="81"/>
        <v/>
      </c>
      <c r="AA135" s="61" t="str">
        <f t="shared" si="81"/>
        <v/>
      </c>
      <c r="AB135" s="61" t="str">
        <f t="shared" si="81"/>
        <v/>
      </c>
      <c r="AC135" s="61" t="str">
        <f t="shared" si="81"/>
        <v/>
      </c>
      <c r="AD135" s="61" t="str">
        <f t="shared" si="81"/>
        <v/>
      </c>
    </row>
    <row r="136" spans="3:30" x14ac:dyDescent="0.25">
      <c r="C136" s="14">
        <f t="shared" si="87"/>
        <v>0</v>
      </c>
      <c r="D136" s="15" t="str">
        <f>IF(OR(C136&lt;1,H136&lt;&gt;"",COUNTIF(P$124:P136,P136)&gt;3),"",VLOOKUP(C136-COUNTA(H$124:H136),DD!$F$1:$G$13,2))</f>
        <v/>
      </c>
      <c r="E136" s="84">
        <f t="shared" si="82"/>
        <v>0</v>
      </c>
      <c r="F136" s="16">
        <f t="shared" si="83"/>
        <v>0</v>
      </c>
      <c r="G136" s="15">
        <f t="shared" si="84"/>
        <v>0</v>
      </c>
      <c r="H136" s="29"/>
      <c r="I136" s="17" t="str">
        <f t="shared" si="80"/>
        <v/>
      </c>
      <c r="P136" s="16" t="str">
        <f t="shared" si="85"/>
        <v>0</v>
      </c>
      <c r="Q136" s="61" t="str">
        <f t="shared" si="86"/>
        <v/>
      </c>
      <c r="R136" s="61" t="str">
        <f t="shared" si="81"/>
        <v/>
      </c>
      <c r="S136" s="61" t="str">
        <f t="shared" si="81"/>
        <v/>
      </c>
      <c r="T136" s="61" t="str">
        <f t="shared" si="81"/>
        <v/>
      </c>
      <c r="U136" s="61" t="str">
        <f t="shared" si="81"/>
        <v/>
      </c>
      <c r="V136" s="61" t="str">
        <f t="shared" si="81"/>
        <v/>
      </c>
      <c r="W136" s="61" t="str">
        <f t="shared" si="81"/>
        <v/>
      </c>
      <c r="X136" s="61" t="str">
        <f t="shared" si="81"/>
        <v/>
      </c>
      <c r="Y136" s="61" t="str">
        <f t="shared" si="81"/>
        <v/>
      </c>
      <c r="Z136" s="61" t="str">
        <f t="shared" si="81"/>
        <v/>
      </c>
      <c r="AA136" s="61" t="str">
        <f t="shared" si="81"/>
        <v/>
      </c>
      <c r="AB136" s="61" t="str">
        <f t="shared" si="81"/>
        <v/>
      </c>
      <c r="AC136" s="61" t="str">
        <f t="shared" si="81"/>
        <v/>
      </c>
      <c r="AD136" s="61" t="str">
        <f t="shared" si="81"/>
        <v/>
      </c>
    </row>
    <row r="137" spans="3:30" x14ac:dyDescent="0.25">
      <c r="C137" s="14">
        <f t="shared" si="87"/>
        <v>0</v>
      </c>
      <c r="D137" s="15" t="str">
        <f>IF(OR(C137&lt;1,H137&lt;&gt;"",COUNTIF(P$124:P137,P137)&gt;3),"",VLOOKUP(C137-COUNTA(H$124:H137),DD!$F$1:$G$13,2))</f>
        <v/>
      </c>
      <c r="E137" s="84">
        <f t="shared" si="82"/>
        <v>0</v>
      </c>
      <c r="F137" s="16">
        <f t="shared" si="83"/>
        <v>0</v>
      </c>
      <c r="G137" s="15">
        <f t="shared" si="84"/>
        <v>0</v>
      </c>
      <c r="H137" s="29"/>
      <c r="I137" s="17" t="str">
        <f t="shared" si="80"/>
        <v/>
      </c>
      <c r="P137" s="16" t="str">
        <f t="shared" si="85"/>
        <v>0</v>
      </c>
      <c r="Q137" s="61" t="str">
        <f t="shared" si="86"/>
        <v/>
      </c>
      <c r="R137" s="61" t="str">
        <f t="shared" si="81"/>
        <v/>
      </c>
      <c r="S137" s="61" t="str">
        <f t="shared" si="81"/>
        <v/>
      </c>
      <c r="T137" s="61" t="str">
        <f t="shared" si="81"/>
        <v/>
      </c>
      <c r="U137" s="61" t="str">
        <f t="shared" si="81"/>
        <v/>
      </c>
      <c r="V137" s="61" t="str">
        <f t="shared" si="81"/>
        <v/>
      </c>
      <c r="W137" s="61" t="str">
        <f t="shared" si="81"/>
        <v/>
      </c>
      <c r="X137" s="61" t="str">
        <f t="shared" si="81"/>
        <v/>
      </c>
      <c r="Y137" s="61" t="str">
        <f t="shared" si="81"/>
        <v/>
      </c>
      <c r="Z137" s="61" t="str">
        <f t="shared" si="81"/>
        <v/>
      </c>
      <c r="AA137" s="61" t="str">
        <f t="shared" si="81"/>
        <v/>
      </c>
      <c r="AB137" s="61" t="str">
        <f t="shared" si="81"/>
        <v/>
      </c>
      <c r="AC137" s="61" t="str">
        <f t="shared" si="81"/>
        <v/>
      </c>
      <c r="AD137" s="61" t="str">
        <f t="shared" si="81"/>
        <v/>
      </c>
    </row>
    <row r="138" spans="3:30" x14ac:dyDescent="0.25">
      <c r="C138" s="14">
        <f t="shared" si="87"/>
        <v>0</v>
      </c>
      <c r="D138" s="15" t="str">
        <f>IF(OR(C138&lt;1,H138&lt;&gt;"",COUNTIF(P$124:P138,P138)&gt;3),"",VLOOKUP(C138-COUNTA(H$124:H138),DD!$F$1:$G$13,2))</f>
        <v/>
      </c>
      <c r="E138" s="84">
        <f t="shared" si="82"/>
        <v>0</v>
      </c>
      <c r="F138" s="16">
        <f t="shared" si="83"/>
        <v>0</v>
      </c>
      <c r="G138" s="15">
        <f t="shared" si="84"/>
        <v>0</v>
      </c>
      <c r="H138" s="29"/>
      <c r="I138" s="17" t="str">
        <f t="shared" si="80"/>
        <v/>
      </c>
      <c r="P138" s="16" t="str">
        <f t="shared" si="85"/>
        <v>0</v>
      </c>
      <c r="Q138" s="61" t="str">
        <f t="shared" si="86"/>
        <v/>
      </c>
      <c r="R138" s="61" t="str">
        <f t="shared" si="81"/>
        <v/>
      </c>
      <c r="S138" s="61" t="str">
        <f t="shared" si="81"/>
        <v/>
      </c>
      <c r="T138" s="61" t="str">
        <f t="shared" si="81"/>
        <v/>
      </c>
      <c r="U138" s="61" t="str">
        <f t="shared" si="81"/>
        <v/>
      </c>
      <c r="V138" s="61" t="str">
        <f t="shared" si="81"/>
        <v/>
      </c>
      <c r="W138" s="61" t="str">
        <f t="shared" si="81"/>
        <v/>
      </c>
      <c r="X138" s="61" t="str">
        <f t="shared" si="81"/>
        <v/>
      </c>
      <c r="Y138" s="61" t="str">
        <f t="shared" si="81"/>
        <v/>
      </c>
      <c r="Z138" s="61" t="str">
        <f t="shared" si="81"/>
        <v/>
      </c>
      <c r="AA138" s="61" t="str">
        <f t="shared" si="81"/>
        <v/>
      </c>
      <c r="AB138" s="61" t="str">
        <f t="shared" si="81"/>
        <v/>
      </c>
      <c r="AC138" s="61" t="str">
        <f t="shared" si="81"/>
        <v/>
      </c>
      <c r="AD138" s="61" t="str">
        <f t="shared" si="81"/>
        <v/>
      </c>
    </row>
    <row r="139" spans="3:30" x14ac:dyDescent="0.25">
      <c r="C139" s="14">
        <f t="shared" si="87"/>
        <v>0</v>
      </c>
      <c r="D139" s="15" t="str">
        <f>IF(OR(C139&lt;1,H139&lt;&gt;"",COUNTIF(P$124:P139,P139)&gt;3),"",VLOOKUP(C139-COUNTA(H$124:H139),DD!$F$1:$G$13,2))</f>
        <v/>
      </c>
      <c r="E139" s="84">
        <f t="shared" si="82"/>
        <v>0</v>
      </c>
      <c r="F139" s="16">
        <f t="shared" si="83"/>
        <v>0</v>
      </c>
      <c r="G139" s="15">
        <f t="shared" si="84"/>
        <v>0</v>
      </c>
      <c r="H139" s="29"/>
      <c r="I139" s="17" t="str">
        <f t="shared" si="80"/>
        <v/>
      </c>
      <c r="P139" s="16" t="str">
        <f t="shared" si="85"/>
        <v>0</v>
      </c>
      <c r="Q139" s="61" t="str">
        <f t="shared" si="86"/>
        <v/>
      </c>
      <c r="R139" s="61" t="str">
        <f t="shared" si="81"/>
        <v/>
      </c>
      <c r="S139" s="61" t="str">
        <f t="shared" si="81"/>
        <v/>
      </c>
      <c r="T139" s="61" t="str">
        <f t="shared" si="81"/>
        <v/>
      </c>
      <c r="U139" s="61" t="str">
        <f t="shared" si="81"/>
        <v/>
      </c>
      <c r="V139" s="61" t="str">
        <f t="shared" si="81"/>
        <v/>
      </c>
      <c r="W139" s="61" t="str">
        <f t="shared" si="81"/>
        <v/>
      </c>
      <c r="X139" s="61" t="str">
        <f t="shared" si="81"/>
        <v/>
      </c>
      <c r="Y139" s="61" t="str">
        <f t="shared" si="81"/>
        <v/>
      </c>
      <c r="Z139" s="61" t="str">
        <f t="shared" si="81"/>
        <v/>
      </c>
      <c r="AA139" s="61" t="str">
        <f t="shared" si="81"/>
        <v/>
      </c>
      <c r="AB139" s="61" t="str">
        <f t="shared" si="81"/>
        <v/>
      </c>
      <c r="AC139" s="61" t="str">
        <f t="shared" si="81"/>
        <v/>
      </c>
      <c r="AD139" s="61" t="str">
        <f t="shared" si="81"/>
        <v/>
      </c>
    </row>
    <row r="140" spans="3:30" x14ac:dyDescent="0.25">
      <c r="C140" s="14">
        <f t="shared" si="87"/>
        <v>0</v>
      </c>
      <c r="D140" s="15" t="str">
        <f>IF(OR(C140&lt;1,H140&lt;&gt;"",COUNTIF(P$124:P140,P140)&gt;3),"",VLOOKUP(C140-COUNTA(H$124:H140),DD!$F$1:$G$13,2))</f>
        <v/>
      </c>
      <c r="E140" s="84">
        <f t="shared" si="82"/>
        <v>0</v>
      </c>
      <c r="F140" s="16">
        <f t="shared" si="83"/>
        <v>0</v>
      </c>
      <c r="G140" s="15">
        <f t="shared" si="84"/>
        <v>0</v>
      </c>
      <c r="H140" s="29"/>
      <c r="I140" s="17" t="str">
        <f t="shared" si="80"/>
        <v/>
      </c>
      <c r="P140" s="16" t="str">
        <f t="shared" si="85"/>
        <v>0</v>
      </c>
      <c r="Q140" s="61" t="str">
        <f t="shared" si="86"/>
        <v/>
      </c>
      <c r="R140" s="61" t="str">
        <f t="shared" si="86"/>
        <v/>
      </c>
      <c r="S140" s="61" t="str">
        <f t="shared" si="86"/>
        <v/>
      </c>
      <c r="T140" s="61" t="str">
        <f t="shared" si="86"/>
        <v/>
      </c>
      <c r="U140" s="61" t="str">
        <f t="shared" si="86"/>
        <v/>
      </c>
      <c r="V140" s="61" t="str">
        <f t="shared" si="86"/>
        <v/>
      </c>
      <c r="W140" s="61" t="str">
        <f t="shared" si="86"/>
        <v/>
      </c>
      <c r="X140" s="61" t="str">
        <f t="shared" si="86"/>
        <v/>
      </c>
      <c r="Y140" s="61" t="str">
        <f t="shared" si="86"/>
        <v/>
      </c>
      <c r="Z140" s="61" t="str">
        <f t="shared" si="86"/>
        <v/>
      </c>
      <c r="AA140" s="61" t="str">
        <f t="shared" si="86"/>
        <v/>
      </c>
      <c r="AB140" s="61" t="str">
        <f t="shared" si="86"/>
        <v/>
      </c>
      <c r="AC140" s="61" t="str">
        <f t="shared" si="86"/>
        <v/>
      </c>
      <c r="AD140" s="61" t="str">
        <f t="shared" si="86"/>
        <v/>
      </c>
    </row>
    <row r="141" spans="3:30" x14ac:dyDescent="0.25">
      <c r="C141" s="14">
        <f t="shared" si="87"/>
        <v>0</v>
      </c>
      <c r="D141" s="15" t="str">
        <f>IF(OR(C141&lt;1,H141&lt;&gt;"",COUNTIF(P$124:P141,P141)&gt;3),"",VLOOKUP(C141-COUNTA(H$124:H141),DD!$F$1:$G$13,2))</f>
        <v/>
      </c>
      <c r="E141" s="84">
        <f t="shared" si="82"/>
        <v>0</v>
      </c>
      <c r="F141" s="16">
        <f t="shared" si="83"/>
        <v>0</v>
      </c>
      <c r="G141" s="15">
        <f t="shared" si="84"/>
        <v>0</v>
      </c>
      <c r="H141" s="29"/>
      <c r="I141" s="17" t="str">
        <f t="shared" si="80"/>
        <v/>
      </c>
      <c r="P141" s="16" t="str">
        <f t="shared" si="85"/>
        <v>0</v>
      </c>
      <c r="Q141" s="61" t="str">
        <f t="shared" si="86"/>
        <v/>
      </c>
      <c r="R141" s="61" t="str">
        <f t="shared" si="86"/>
        <v/>
      </c>
      <c r="S141" s="61" t="str">
        <f t="shared" si="86"/>
        <v/>
      </c>
      <c r="T141" s="61" t="str">
        <f t="shared" si="86"/>
        <v/>
      </c>
      <c r="U141" s="61" t="str">
        <f t="shared" si="86"/>
        <v/>
      </c>
      <c r="V141" s="61" t="str">
        <f t="shared" si="86"/>
        <v/>
      </c>
      <c r="W141" s="61" t="str">
        <f t="shared" si="86"/>
        <v/>
      </c>
      <c r="X141" s="61" t="str">
        <f t="shared" si="86"/>
        <v/>
      </c>
      <c r="Y141" s="61" t="str">
        <f t="shared" si="86"/>
        <v/>
      </c>
      <c r="Z141" s="61" t="str">
        <f t="shared" si="86"/>
        <v/>
      </c>
      <c r="AA141" s="61" t="str">
        <f t="shared" si="86"/>
        <v/>
      </c>
      <c r="AB141" s="61" t="str">
        <f t="shared" si="86"/>
        <v/>
      </c>
      <c r="AC141" s="61" t="str">
        <f t="shared" si="86"/>
        <v/>
      </c>
      <c r="AD141" s="61" t="str">
        <f t="shared" si="86"/>
        <v/>
      </c>
    </row>
    <row r="142" spans="3:30" x14ac:dyDescent="0.25">
      <c r="C142" s="14">
        <f t="shared" si="87"/>
        <v>0</v>
      </c>
      <c r="D142" s="15" t="str">
        <f>IF(OR(C142&lt;1,H142&lt;&gt;"",COUNTIF(P$124:P142,P142)&gt;3),"",VLOOKUP(C142-COUNTA(H$124:H142),DD!$F$1:$G$13,2))</f>
        <v/>
      </c>
      <c r="E142" s="84">
        <f t="shared" si="82"/>
        <v>0</v>
      </c>
      <c r="F142" s="16">
        <f t="shared" si="83"/>
        <v>0</v>
      </c>
      <c r="G142" s="15">
        <f t="shared" si="84"/>
        <v>0</v>
      </c>
      <c r="H142" s="29"/>
      <c r="I142" s="17" t="str">
        <f t="shared" si="80"/>
        <v/>
      </c>
      <c r="P142" s="16" t="str">
        <f t="shared" si="85"/>
        <v>0</v>
      </c>
      <c r="Q142" s="61" t="str">
        <f t="shared" si="86"/>
        <v/>
      </c>
      <c r="R142" s="61" t="str">
        <f t="shared" si="86"/>
        <v/>
      </c>
      <c r="S142" s="61" t="str">
        <f t="shared" si="86"/>
        <v/>
      </c>
      <c r="T142" s="61" t="str">
        <f t="shared" si="86"/>
        <v/>
      </c>
      <c r="U142" s="61" t="str">
        <f t="shared" si="86"/>
        <v/>
      </c>
      <c r="V142" s="61" t="str">
        <f t="shared" si="86"/>
        <v/>
      </c>
      <c r="W142" s="61" t="str">
        <f t="shared" si="86"/>
        <v/>
      </c>
      <c r="X142" s="61" t="str">
        <f t="shared" si="86"/>
        <v/>
      </c>
      <c r="Y142" s="61" t="str">
        <f t="shared" si="86"/>
        <v/>
      </c>
      <c r="Z142" s="61" t="str">
        <f t="shared" si="86"/>
        <v/>
      </c>
      <c r="AA142" s="61" t="str">
        <f t="shared" si="86"/>
        <v/>
      </c>
      <c r="AB142" s="61" t="str">
        <f t="shared" si="86"/>
        <v/>
      </c>
      <c r="AC142" s="61" t="str">
        <f t="shared" si="86"/>
        <v/>
      </c>
      <c r="AD142" s="61" t="str">
        <f t="shared" si="86"/>
        <v/>
      </c>
    </row>
    <row r="143" spans="3:30" x14ac:dyDescent="0.25">
      <c r="C143" s="14">
        <f t="shared" si="87"/>
        <v>0</v>
      </c>
      <c r="D143" s="15" t="str">
        <f>IF(OR(C143&lt;1,H143&lt;&gt;"",COUNTIF(P$124:P143,P143)&gt;3),"",VLOOKUP(C143-COUNTA(H$124:H143),DD!$F$1:$G$13,2))</f>
        <v/>
      </c>
      <c r="E143" s="84">
        <f t="shared" si="82"/>
        <v>0</v>
      </c>
      <c r="F143" s="16">
        <f t="shared" si="83"/>
        <v>0</v>
      </c>
      <c r="G143" s="15">
        <f t="shared" si="84"/>
        <v>0</v>
      </c>
      <c r="H143" s="29"/>
      <c r="I143" s="17" t="str">
        <f t="shared" si="80"/>
        <v/>
      </c>
      <c r="P143" s="16" t="str">
        <f t="shared" si="85"/>
        <v>0</v>
      </c>
      <c r="Q143" s="61" t="str">
        <f t="shared" si="86"/>
        <v/>
      </c>
      <c r="R143" s="61" t="str">
        <f t="shared" si="86"/>
        <v/>
      </c>
      <c r="S143" s="61" t="str">
        <f t="shared" si="86"/>
        <v/>
      </c>
      <c r="T143" s="61" t="str">
        <f t="shared" si="86"/>
        <v/>
      </c>
      <c r="U143" s="61" t="str">
        <f t="shared" si="86"/>
        <v/>
      </c>
      <c r="V143" s="61" t="str">
        <f t="shared" si="86"/>
        <v/>
      </c>
      <c r="W143" s="61" t="str">
        <f t="shared" si="86"/>
        <v/>
      </c>
      <c r="X143" s="61" t="str">
        <f t="shared" si="86"/>
        <v/>
      </c>
      <c r="Y143" s="61" t="str">
        <f t="shared" si="86"/>
        <v/>
      </c>
      <c r="Z143" s="61" t="str">
        <f t="shared" si="86"/>
        <v/>
      </c>
      <c r="AA143" s="61" t="str">
        <f t="shared" si="86"/>
        <v/>
      </c>
      <c r="AB143" s="61" t="str">
        <f t="shared" si="86"/>
        <v/>
      </c>
      <c r="AC143" s="61" t="str">
        <f t="shared" si="86"/>
        <v/>
      </c>
      <c r="AD143" s="61" t="str">
        <f t="shared" si="86"/>
        <v/>
      </c>
    </row>
    <row r="144" spans="3:30" x14ac:dyDescent="0.25">
      <c r="C144" s="14">
        <f t="shared" si="87"/>
        <v>0</v>
      </c>
      <c r="D144" s="15" t="str">
        <f>IF(OR(C144&lt;1,H144&lt;&gt;"",COUNTIF(P$124:P144,P144)&gt;3),"",VLOOKUP(C144-COUNTA(H$124:H144),DD!$F$1:$G$13,2))</f>
        <v/>
      </c>
      <c r="E144" s="84">
        <f t="shared" si="82"/>
        <v>0</v>
      </c>
      <c r="F144" s="16">
        <f t="shared" si="83"/>
        <v>0</v>
      </c>
      <c r="G144" s="15">
        <f t="shared" si="84"/>
        <v>0</v>
      </c>
      <c r="H144" s="29"/>
      <c r="I144" s="17" t="str">
        <f t="shared" si="80"/>
        <v/>
      </c>
      <c r="P144" s="16" t="str">
        <f t="shared" si="85"/>
        <v>0</v>
      </c>
      <c r="Q144" s="61" t="str">
        <f t="shared" si="86"/>
        <v/>
      </c>
      <c r="R144" s="61" t="str">
        <f t="shared" si="86"/>
        <v/>
      </c>
      <c r="S144" s="61" t="str">
        <f t="shared" si="86"/>
        <v/>
      </c>
      <c r="T144" s="61" t="str">
        <f t="shared" si="86"/>
        <v/>
      </c>
      <c r="U144" s="61" t="str">
        <f t="shared" si="86"/>
        <v/>
      </c>
      <c r="V144" s="61" t="str">
        <f t="shared" si="86"/>
        <v/>
      </c>
      <c r="W144" s="61" t="str">
        <f t="shared" si="86"/>
        <v/>
      </c>
      <c r="X144" s="61" t="str">
        <f t="shared" si="86"/>
        <v/>
      </c>
      <c r="Y144" s="61" t="str">
        <f t="shared" si="86"/>
        <v/>
      </c>
      <c r="Z144" s="61" t="str">
        <f t="shared" si="86"/>
        <v/>
      </c>
      <c r="AA144" s="61" t="str">
        <f t="shared" si="86"/>
        <v/>
      </c>
      <c r="AB144" s="61" t="str">
        <f t="shared" si="86"/>
        <v/>
      </c>
      <c r="AC144" s="61" t="str">
        <f t="shared" si="86"/>
        <v/>
      </c>
      <c r="AD144" s="61" t="str">
        <f t="shared" si="86"/>
        <v/>
      </c>
    </row>
    <row r="145" spans="3:30" x14ac:dyDescent="0.25">
      <c r="C145" s="14">
        <f t="shared" si="87"/>
        <v>0</v>
      </c>
      <c r="D145" s="15" t="str">
        <f>IF(OR(C145&lt;1,H145&lt;&gt;"",COUNTIF(P$124:P145,P145)&gt;3),"",VLOOKUP(C145-COUNTA(H$124:H145),DD!$F$1:$G$13,2))</f>
        <v/>
      </c>
      <c r="E145" s="84">
        <f t="shared" si="82"/>
        <v>0</v>
      </c>
      <c r="F145" s="16">
        <f t="shared" si="83"/>
        <v>0</v>
      </c>
      <c r="G145" s="15">
        <f t="shared" si="84"/>
        <v>0</v>
      </c>
      <c r="H145" s="29"/>
      <c r="I145" s="17" t="str">
        <f t="shared" si="80"/>
        <v/>
      </c>
      <c r="P145" s="16" t="str">
        <f t="shared" si="85"/>
        <v>0</v>
      </c>
      <c r="Q145" s="61" t="str">
        <f t="shared" si="86"/>
        <v/>
      </c>
      <c r="R145" s="61" t="str">
        <f t="shared" si="86"/>
        <v/>
      </c>
      <c r="S145" s="61" t="str">
        <f t="shared" si="86"/>
        <v/>
      </c>
      <c r="T145" s="61" t="str">
        <f t="shared" si="86"/>
        <v/>
      </c>
      <c r="U145" s="61" t="str">
        <f t="shared" si="86"/>
        <v/>
      </c>
      <c r="V145" s="61" t="str">
        <f t="shared" si="86"/>
        <v/>
      </c>
      <c r="W145" s="61" t="str">
        <f t="shared" si="86"/>
        <v/>
      </c>
      <c r="X145" s="61" t="str">
        <f t="shared" si="86"/>
        <v/>
      </c>
      <c r="Y145" s="61" t="str">
        <f t="shared" si="86"/>
        <v/>
      </c>
      <c r="Z145" s="61" t="str">
        <f t="shared" si="86"/>
        <v/>
      </c>
      <c r="AA145" s="61" t="str">
        <f t="shared" si="86"/>
        <v/>
      </c>
      <c r="AB145" s="61" t="str">
        <f t="shared" si="86"/>
        <v/>
      </c>
      <c r="AC145" s="61" t="str">
        <f t="shared" si="86"/>
        <v/>
      </c>
      <c r="AD145" s="61" t="str">
        <f t="shared" si="86"/>
        <v/>
      </c>
    </row>
    <row r="146" spans="3:30" x14ac:dyDescent="0.25">
      <c r="C146" s="14">
        <f t="shared" si="87"/>
        <v>0</v>
      </c>
      <c r="D146" s="15" t="str">
        <f>IF(OR(C146&lt;1,H146&lt;&gt;"",COUNTIF(P$124:P146,P146)&gt;3),"",VLOOKUP(C146-COUNTA(H$124:H146),DD!$F$1:$G$13,2))</f>
        <v/>
      </c>
      <c r="E146" s="84">
        <f t="shared" si="82"/>
        <v>0</v>
      </c>
      <c r="F146" s="16">
        <f t="shared" si="83"/>
        <v>0</v>
      </c>
      <c r="G146" s="15">
        <f t="shared" si="84"/>
        <v>0</v>
      </c>
      <c r="H146" s="29"/>
      <c r="I146" s="17" t="str">
        <f t="shared" si="80"/>
        <v/>
      </c>
      <c r="P146" s="16" t="str">
        <f t="shared" si="85"/>
        <v>0</v>
      </c>
      <c r="Q146" s="61" t="str">
        <f t="shared" si="86"/>
        <v/>
      </c>
      <c r="R146" s="61" t="str">
        <f t="shared" si="86"/>
        <v/>
      </c>
      <c r="S146" s="61" t="str">
        <f t="shared" si="86"/>
        <v/>
      </c>
      <c r="T146" s="61" t="str">
        <f t="shared" si="86"/>
        <v/>
      </c>
      <c r="U146" s="61" t="str">
        <f t="shared" si="86"/>
        <v/>
      </c>
      <c r="V146" s="61" t="str">
        <f t="shared" si="86"/>
        <v/>
      </c>
      <c r="W146" s="61" t="str">
        <f t="shared" si="86"/>
        <v/>
      </c>
      <c r="X146" s="61" t="str">
        <f t="shared" si="86"/>
        <v/>
      </c>
      <c r="Y146" s="61" t="str">
        <f t="shared" si="86"/>
        <v/>
      </c>
      <c r="Z146" s="61" t="str">
        <f t="shared" si="86"/>
        <v/>
      </c>
      <c r="AA146" s="61" t="str">
        <f t="shared" si="86"/>
        <v/>
      </c>
      <c r="AB146" s="61" t="str">
        <f t="shared" si="86"/>
        <v/>
      </c>
      <c r="AC146" s="61" t="str">
        <f t="shared" si="86"/>
        <v/>
      </c>
      <c r="AD146" s="61" t="str">
        <f t="shared" si="86"/>
        <v/>
      </c>
    </row>
    <row r="147" spans="3:30" x14ac:dyDescent="0.25">
      <c r="C147" s="14">
        <f t="shared" si="87"/>
        <v>0</v>
      </c>
      <c r="D147" s="15" t="str">
        <f>IF(OR(C147&lt;1,H147&lt;&gt;"",COUNTIF(P$124:P147,P147)&gt;3),"",VLOOKUP(C147-COUNTA(H$124:H147),DD!$F$1:$G$13,2))</f>
        <v/>
      </c>
      <c r="E147" s="84">
        <f t="shared" si="82"/>
        <v>0</v>
      </c>
      <c r="F147" s="16">
        <f t="shared" si="83"/>
        <v>0</v>
      </c>
      <c r="G147" s="15">
        <f t="shared" si="84"/>
        <v>0</v>
      </c>
      <c r="H147" s="29"/>
      <c r="I147" s="17" t="str">
        <f t="shared" si="80"/>
        <v/>
      </c>
      <c r="P147" s="16" t="str">
        <f t="shared" si="85"/>
        <v>0</v>
      </c>
      <c r="Q147" s="61" t="str">
        <f t="shared" si="86"/>
        <v/>
      </c>
      <c r="R147" s="61" t="str">
        <f t="shared" si="86"/>
        <v/>
      </c>
      <c r="S147" s="61" t="str">
        <f t="shared" si="86"/>
        <v/>
      </c>
      <c r="T147" s="61" t="str">
        <f t="shared" si="86"/>
        <v/>
      </c>
      <c r="U147" s="61" t="str">
        <f t="shared" si="86"/>
        <v/>
      </c>
      <c r="V147" s="61" t="str">
        <f t="shared" si="86"/>
        <v/>
      </c>
      <c r="W147" s="61" t="str">
        <f t="shared" si="86"/>
        <v/>
      </c>
      <c r="X147" s="61" t="str">
        <f t="shared" si="86"/>
        <v/>
      </c>
      <c r="Y147" s="61" t="str">
        <f t="shared" si="86"/>
        <v/>
      </c>
      <c r="Z147" s="61" t="str">
        <f t="shared" si="86"/>
        <v/>
      </c>
      <c r="AA147" s="61" t="str">
        <f t="shared" si="86"/>
        <v/>
      </c>
      <c r="AB147" s="61" t="str">
        <f t="shared" si="86"/>
        <v/>
      </c>
      <c r="AC147" s="61" t="str">
        <f t="shared" si="86"/>
        <v/>
      </c>
      <c r="AD147" s="61" t="str">
        <f t="shared" si="86"/>
        <v/>
      </c>
    </row>
    <row r="148" spans="3:30" x14ac:dyDescent="0.25">
      <c r="C148" s="14">
        <f t="shared" si="87"/>
        <v>0</v>
      </c>
      <c r="D148" s="15" t="str">
        <f>IF(OR(C148&lt;1,H148&lt;&gt;"",COUNTIF(P$124:P148,P148)&gt;3),"",VLOOKUP(C148-COUNTA(H$124:H148),DD!$F$1:$G$13,2))</f>
        <v/>
      </c>
      <c r="E148" s="84">
        <f t="shared" si="82"/>
        <v>0</v>
      </c>
      <c r="F148" s="16">
        <f t="shared" si="83"/>
        <v>0</v>
      </c>
      <c r="G148" s="15">
        <f t="shared" si="84"/>
        <v>0</v>
      </c>
      <c r="H148" s="29"/>
      <c r="I148" s="17" t="str">
        <f t="shared" si="80"/>
        <v/>
      </c>
      <c r="P148" s="16" t="str">
        <f t="shared" si="85"/>
        <v>0</v>
      </c>
      <c r="Q148" s="61" t="str">
        <f t="shared" si="86"/>
        <v/>
      </c>
      <c r="R148" s="61" t="str">
        <f t="shared" si="86"/>
        <v/>
      </c>
      <c r="S148" s="61" t="str">
        <f t="shared" si="86"/>
        <v/>
      </c>
      <c r="T148" s="61" t="str">
        <f t="shared" si="86"/>
        <v/>
      </c>
      <c r="U148" s="61" t="str">
        <f t="shared" si="86"/>
        <v/>
      </c>
      <c r="V148" s="61" t="str">
        <f t="shared" si="86"/>
        <v/>
      </c>
      <c r="W148" s="61" t="str">
        <f t="shared" si="86"/>
        <v/>
      </c>
      <c r="X148" s="61" t="str">
        <f t="shared" si="86"/>
        <v/>
      </c>
      <c r="Y148" s="61" t="str">
        <f t="shared" si="86"/>
        <v/>
      </c>
      <c r="Z148" s="61" t="str">
        <f t="shared" si="86"/>
        <v/>
      </c>
      <c r="AA148" s="61" t="str">
        <f t="shared" si="86"/>
        <v/>
      </c>
      <c r="AB148" s="61" t="str">
        <f t="shared" si="86"/>
        <v/>
      </c>
      <c r="AC148" s="61" t="str">
        <f t="shared" si="86"/>
        <v/>
      </c>
      <c r="AD148" s="61" t="str">
        <f t="shared" si="86"/>
        <v/>
      </c>
    </row>
    <row r="149" spans="3:30" x14ac:dyDescent="0.25">
      <c r="C149" s="14">
        <f t="shared" si="87"/>
        <v>0</v>
      </c>
      <c r="D149" s="15" t="str">
        <f>IF(OR(C149&lt;1,H149&lt;&gt;"",COUNTIF(P$124:P149,P149)&gt;3),"",VLOOKUP(C149-COUNTA(H$124:H149),DD!$F$1:$G$13,2))</f>
        <v/>
      </c>
      <c r="E149" s="84">
        <f t="shared" si="82"/>
        <v>0</v>
      </c>
      <c r="F149" s="16">
        <f t="shared" si="83"/>
        <v>0</v>
      </c>
      <c r="G149" s="15">
        <f t="shared" si="84"/>
        <v>0</v>
      </c>
      <c r="H149" s="29"/>
      <c r="I149" s="17" t="str">
        <f t="shared" si="80"/>
        <v/>
      </c>
      <c r="P149" s="16" t="str">
        <f t="shared" si="85"/>
        <v>0</v>
      </c>
      <c r="Q149" s="61" t="str">
        <f t="shared" si="86"/>
        <v/>
      </c>
      <c r="R149" s="61" t="str">
        <f t="shared" si="86"/>
        <v/>
      </c>
      <c r="S149" s="61" t="str">
        <f t="shared" si="86"/>
        <v/>
      </c>
      <c r="T149" s="61" t="str">
        <f t="shared" si="86"/>
        <v/>
      </c>
      <c r="U149" s="61" t="str">
        <f t="shared" si="86"/>
        <v/>
      </c>
      <c r="V149" s="61" t="str">
        <f t="shared" si="86"/>
        <v/>
      </c>
      <c r="W149" s="61" t="str">
        <f t="shared" si="86"/>
        <v/>
      </c>
      <c r="X149" s="61" t="str">
        <f t="shared" si="86"/>
        <v/>
      </c>
      <c r="Y149" s="61" t="str">
        <f t="shared" si="86"/>
        <v/>
      </c>
      <c r="Z149" s="61" t="str">
        <f t="shared" si="86"/>
        <v/>
      </c>
      <c r="AA149" s="61" t="str">
        <f t="shared" si="86"/>
        <v/>
      </c>
      <c r="AB149" s="61" t="str">
        <f t="shared" si="86"/>
        <v/>
      </c>
      <c r="AC149" s="61" t="str">
        <f t="shared" si="86"/>
        <v/>
      </c>
      <c r="AD149" s="61" t="str">
        <f t="shared" si="86"/>
        <v/>
      </c>
    </row>
    <row r="150" spans="3:30" x14ac:dyDescent="0.25">
      <c r="C150" s="14">
        <f t="shared" si="87"/>
        <v>0</v>
      </c>
      <c r="D150" s="15" t="str">
        <f>IF(OR(C150&lt;1,H150&lt;&gt;"",COUNTIF(P$124:P150,P150)&gt;3),"",VLOOKUP(C150-COUNTA(H$124:H150),DD!$F$1:$G$13,2))</f>
        <v/>
      </c>
      <c r="E150" s="84">
        <f t="shared" si="82"/>
        <v>0</v>
      </c>
      <c r="F150" s="16">
        <f t="shared" si="83"/>
        <v>0</v>
      </c>
      <c r="G150" s="15">
        <f t="shared" si="84"/>
        <v>0</v>
      </c>
      <c r="H150" s="29"/>
      <c r="I150" s="17" t="str">
        <f t="shared" si="80"/>
        <v/>
      </c>
      <c r="P150" s="16" t="str">
        <f t="shared" si="85"/>
        <v>0</v>
      </c>
      <c r="Q150" s="61" t="str">
        <f t="shared" si="86"/>
        <v/>
      </c>
      <c r="R150" s="61" t="str">
        <f t="shared" si="86"/>
        <v/>
      </c>
      <c r="S150" s="61" t="str">
        <f t="shared" si="86"/>
        <v/>
      </c>
      <c r="T150" s="61" t="str">
        <f t="shared" si="86"/>
        <v/>
      </c>
      <c r="U150" s="61" t="str">
        <f t="shared" si="86"/>
        <v/>
      </c>
      <c r="V150" s="61" t="str">
        <f t="shared" si="86"/>
        <v/>
      </c>
      <c r="W150" s="61" t="str">
        <f t="shared" si="86"/>
        <v/>
      </c>
      <c r="X150" s="61" t="str">
        <f t="shared" si="86"/>
        <v/>
      </c>
      <c r="Y150" s="61" t="str">
        <f t="shared" si="86"/>
        <v/>
      </c>
      <c r="Z150" s="61" t="str">
        <f t="shared" si="86"/>
        <v/>
      </c>
      <c r="AA150" s="61" t="str">
        <f t="shared" si="86"/>
        <v/>
      </c>
      <c r="AB150" s="61" t="str">
        <f t="shared" si="86"/>
        <v/>
      </c>
      <c r="AC150" s="61" t="str">
        <f t="shared" si="86"/>
        <v/>
      </c>
      <c r="AD150" s="61" t="str">
        <f t="shared" si="86"/>
        <v/>
      </c>
    </row>
    <row r="151" spans="3:30" x14ac:dyDescent="0.25">
      <c r="C151" s="14">
        <f t="shared" si="87"/>
        <v>0</v>
      </c>
      <c r="D151" s="15" t="str">
        <f>IF(OR(C151&lt;1,H151&lt;&gt;"",COUNTIF(P$124:P151,P151)&gt;3),"",VLOOKUP(C151-COUNTA(H$124:H151),DD!$F$1:$G$13,2))</f>
        <v/>
      </c>
      <c r="E151" s="84">
        <f t="shared" si="82"/>
        <v>0</v>
      </c>
      <c r="F151" s="16">
        <f t="shared" si="83"/>
        <v>0</v>
      </c>
      <c r="G151" s="15">
        <f t="shared" si="84"/>
        <v>0</v>
      </c>
      <c r="H151" s="29"/>
      <c r="I151" s="17" t="str">
        <f t="shared" si="80"/>
        <v/>
      </c>
      <c r="P151" s="16" t="str">
        <f t="shared" si="85"/>
        <v>0</v>
      </c>
      <c r="Q151" s="61" t="str">
        <f t="shared" si="86"/>
        <v/>
      </c>
      <c r="R151" s="61" t="str">
        <f t="shared" si="86"/>
        <v/>
      </c>
      <c r="S151" s="61" t="str">
        <f t="shared" si="86"/>
        <v/>
      </c>
      <c r="T151" s="61" t="str">
        <f t="shared" si="86"/>
        <v/>
      </c>
      <c r="U151" s="61" t="str">
        <f t="shared" si="86"/>
        <v/>
      </c>
      <c r="V151" s="61" t="str">
        <f t="shared" si="86"/>
        <v/>
      </c>
      <c r="W151" s="61" t="str">
        <f t="shared" si="86"/>
        <v/>
      </c>
      <c r="X151" s="61" t="str">
        <f t="shared" si="86"/>
        <v/>
      </c>
      <c r="Y151" s="61" t="str">
        <f t="shared" si="86"/>
        <v/>
      </c>
      <c r="Z151" s="61" t="str">
        <f t="shared" si="86"/>
        <v/>
      </c>
      <c r="AA151" s="61" t="str">
        <f t="shared" si="86"/>
        <v/>
      </c>
      <c r="AB151" s="61" t="str">
        <f t="shared" si="86"/>
        <v/>
      </c>
      <c r="AC151" s="61" t="str">
        <f t="shared" si="86"/>
        <v/>
      </c>
      <c r="AD151" s="61" t="str">
        <f t="shared" si="86"/>
        <v/>
      </c>
    </row>
    <row r="152" spans="3:30" x14ac:dyDescent="0.25">
      <c r="C152" s="14">
        <f t="shared" si="87"/>
        <v>0</v>
      </c>
      <c r="D152" s="15" t="str">
        <f>IF(OR(C152&lt;1,H152&lt;&gt;"",COUNTIF(P$124:P152,P152)&gt;3),"",VLOOKUP(C152-COUNTA(H$124:H152),DD!$F$1:$G$13,2))</f>
        <v/>
      </c>
      <c r="E152" s="84">
        <f t="shared" si="82"/>
        <v>0</v>
      </c>
      <c r="F152" s="16">
        <f t="shared" si="83"/>
        <v>0</v>
      </c>
      <c r="G152" s="15">
        <f t="shared" si="84"/>
        <v>0</v>
      </c>
      <c r="H152" s="29"/>
      <c r="I152" s="17" t="str">
        <f t="shared" si="80"/>
        <v/>
      </c>
      <c r="P152" s="16" t="str">
        <f t="shared" si="85"/>
        <v>0</v>
      </c>
      <c r="Q152" s="61" t="str">
        <f t="shared" si="86"/>
        <v/>
      </c>
      <c r="R152" s="61" t="str">
        <f t="shared" si="86"/>
        <v/>
      </c>
      <c r="S152" s="61" t="str">
        <f t="shared" si="86"/>
        <v/>
      </c>
      <c r="T152" s="61" t="str">
        <f t="shared" si="86"/>
        <v/>
      </c>
      <c r="U152" s="61" t="str">
        <f t="shared" si="86"/>
        <v/>
      </c>
      <c r="V152" s="61" t="str">
        <f t="shared" si="86"/>
        <v/>
      </c>
      <c r="W152" s="61" t="str">
        <f t="shared" si="86"/>
        <v/>
      </c>
      <c r="X152" s="61" t="str">
        <f t="shared" si="86"/>
        <v/>
      </c>
      <c r="Y152" s="61" t="str">
        <f t="shared" si="86"/>
        <v/>
      </c>
      <c r="Z152" s="61" t="str">
        <f t="shared" si="86"/>
        <v/>
      </c>
      <c r="AA152" s="61" t="str">
        <f t="shared" si="86"/>
        <v/>
      </c>
      <c r="AB152" s="61" t="str">
        <f t="shared" si="86"/>
        <v/>
      </c>
      <c r="AC152" s="61" t="str">
        <f t="shared" si="86"/>
        <v/>
      </c>
      <c r="AD152" s="61" t="str">
        <f t="shared" si="86"/>
        <v/>
      </c>
    </row>
    <row r="153" spans="3:30" x14ac:dyDescent="0.25">
      <c r="C153" s="14">
        <f t="shared" si="87"/>
        <v>0</v>
      </c>
      <c r="D153" s="15" t="str">
        <f>IF(OR(C153&lt;1,H153&lt;&gt;"",COUNTIF(P$124:P153,P153)&gt;3),"",VLOOKUP(C153-COUNTA(H$124:H153),DD!$F$1:$G$13,2))</f>
        <v/>
      </c>
      <c r="E153" s="84">
        <f t="shared" si="82"/>
        <v>0</v>
      </c>
      <c r="F153" s="16">
        <f t="shared" si="83"/>
        <v>0</v>
      </c>
      <c r="G153" s="15">
        <f t="shared" si="84"/>
        <v>0</v>
      </c>
      <c r="H153" s="29"/>
      <c r="I153" s="17" t="str">
        <f t="shared" si="80"/>
        <v/>
      </c>
      <c r="P153" s="16" t="str">
        <f t="shared" si="85"/>
        <v>0</v>
      </c>
      <c r="Q153" s="61" t="str">
        <f t="shared" si="86"/>
        <v/>
      </c>
      <c r="R153" s="61" t="str">
        <f t="shared" si="86"/>
        <v/>
      </c>
      <c r="S153" s="61" t="str">
        <f t="shared" si="86"/>
        <v/>
      </c>
      <c r="T153" s="61" t="str">
        <f t="shared" si="86"/>
        <v/>
      </c>
      <c r="U153" s="61" t="str">
        <f t="shared" si="86"/>
        <v/>
      </c>
      <c r="V153" s="61" t="str">
        <f t="shared" si="86"/>
        <v/>
      </c>
      <c r="W153" s="61" t="str">
        <f t="shared" si="86"/>
        <v/>
      </c>
      <c r="X153" s="61" t="str">
        <f t="shared" si="86"/>
        <v/>
      </c>
      <c r="Y153" s="61" t="str">
        <f t="shared" si="86"/>
        <v/>
      </c>
      <c r="Z153" s="61" t="str">
        <f t="shared" si="86"/>
        <v/>
      </c>
      <c r="AA153" s="61" t="str">
        <f t="shared" si="86"/>
        <v/>
      </c>
      <c r="AB153" s="61" t="str">
        <f t="shared" si="86"/>
        <v/>
      </c>
      <c r="AC153" s="61" t="str">
        <f t="shared" si="86"/>
        <v/>
      </c>
      <c r="AD153" s="61" t="str">
        <f t="shared" si="86"/>
        <v/>
      </c>
    </row>
    <row r="154" spans="3:30" x14ac:dyDescent="0.25">
      <c r="C154" s="14">
        <f t="shared" si="87"/>
        <v>0</v>
      </c>
      <c r="D154" s="15" t="str">
        <f>IF(OR(C154&lt;1,H154&lt;&gt;"",COUNTIF(P$124:P154,P154)&gt;3),"",VLOOKUP(C154-COUNTA(H$124:H154),DD!$F$1:$G$13,2))</f>
        <v/>
      </c>
      <c r="E154" s="84">
        <f t="shared" si="82"/>
        <v>0</v>
      </c>
      <c r="F154" s="16">
        <f t="shared" si="83"/>
        <v>0</v>
      </c>
      <c r="G154" s="15">
        <f t="shared" si="84"/>
        <v>0</v>
      </c>
      <c r="H154" s="29"/>
      <c r="I154" s="17" t="str">
        <f t="shared" si="80"/>
        <v/>
      </c>
      <c r="P154" s="16" t="str">
        <f t="shared" si="85"/>
        <v>0</v>
      </c>
      <c r="Q154" s="61" t="str">
        <f t="shared" si="86"/>
        <v/>
      </c>
      <c r="R154" s="61" t="str">
        <f t="shared" si="86"/>
        <v/>
      </c>
      <c r="S154" s="61" t="str">
        <f t="shared" si="86"/>
        <v/>
      </c>
      <c r="T154" s="61" t="str">
        <f t="shared" si="86"/>
        <v/>
      </c>
      <c r="U154" s="61" t="str">
        <f t="shared" si="86"/>
        <v/>
      </c>
      <c r="V154" s="61" t="str">
        <f t="shared" si="86"/>
        <v/>
      </c>
      <c r="W154" s="61" t="str">
        <f t="shared" si="86"/>
        <v/>
      </c>
      <c r="X154" s="61" t="str">
        <f t="shared" si="86"/>
        <v/>
      </c>
      <c r="Y154" s="61" t="str">
        <f t="shared" si="86"/>
        <v/>
      </c>
      <c r="Z154" s="61" t="str">
        <f t="shared" si="86"/>
        <v/>
      </c>
      <c r="AA154" s="61" t="str">
        <f t="shared" si="86"/>
        <v/>
      </c>
      <c r="AB154" s="61" t="str">
        <f t="shared" si="86"/>
        <v/>
      </c>
      <c r="AC154" s="61" t="str">
        <f t="shared" si="86"/>
        <v/>
      </c>
      <c r="AD154" s="61" t="str">
        <f t="shared" si="86"/>
        <v/>
      </c>
    </row>
    <row r="155" spans="3:30" x14ac:dyDescent="0.25">
      <c r="C155" s="14">
        <f t="shared" si="87"/>
        <v>0</v>
      </c>
      <c r="D155" s="15" t="str">
        <f>IF(OR(C155&lt;1,H155&lt;&gt;"",COUNTIF(P$124:P155,P155)&gt;3),"",VLOOKUP(C155-COUNTA(H$124:H155),DD!$F$1:$G$13,2))</f>
        <v/>
      </c>
      <c r="E155" s="84">
        <f t="shared" si="82"/>
        <v>0</v>
      </c>
      <c r="F155" s="16">
        <f t="shared" si="83"/>
        <v>0</v>
      </c>
      <c r="G155" s="15">
        <f t="shared" si="84"/>
        <v>0</v>
      </c>
      <c r="H155" s="29"/>
      <c r="I155" s="17" t="str">
        <f t="shared" si="80"/>
        <v/>
      </c>
      <c r="P155" s="16" t="str">
        <f t="shared" si="85"/>
        <v>0</v>
      </c>
      <c r="Q155" s="61" t="str">
        <f t="shared" si="86"/>
        <v/>
      </c>
      <c r="R155" s="61" t="str">
        <f t="shared" si="86"/>
        <v/>
      </c>
      <c r="S155" s="61" t="str">
        <f t="shared" si="86"/>
        <v/>
      </c>
      <c r="T155" s="61" t="str">
        <f t="shared" si="86"/>
        <v/>
      </c>
      <c r="U155" s="61" t="str">
        <f t="shared" si="86"/>
        <v/>
      </c>
      <c r="V155" s="61" t="str">
        <f t="shared" si="86"/>
        <v/>
      </c>
      <c r="W155" s="61" t="str">
        <f t="shared" si="86"/>
        <v/>
      </c>
      <c r="X155" s="61" t="str">
        <f t="shared" si="86"/>
        <v/>
      </c>
      <c r="Y155" s="61" t="str">
        <f t="shared" si="86"/>
        <v/>
      </c>
      <c r="Z155" s="61" t="str">
        <f t="shared" si="86"/>
        <v/>
      </c>
      <c r="AA155" s="61" t="str">
        <f t="shared" si="86"/>
        <v/>
      </c>
      <c r="AB155" s="61" t="str">
        <f t="shared" si="86"/>
        <v/>
      </c>
      <c r="AC155" s="61" t="str">
        <f t="shared" si="86"/>
        <v/>
      </c>
      <c r="AD155" s="61" t="str">
        <f t="shared" si="86"/>
        <v/>
      </c>
    </row>
    <row r="156" spans="3:30" x14ac:dyDescent="0.25">
      <c r="C156" s="14">
        <f t="shared" si="87"/>
        <v>0</v>
      </c>
      <c r="D156" s="15" t="str">
        <f>IF(OR(C156&lt;1,H156&lt;&gt;"",COUNTIF(P$124:P156,P156)&gt;3),"",VLOOKUP(C156-COUNTA(H$124:H156),DD!$F$1:$G$13,2))</f>
        <v/>
      </c>
      <c r="E156" s="84">
        <f t="shared" si="82"/>
        <v>0</v>
      </c>
      <c r="F156" s="16">
        <f t="shared" si="83"/>
        <v>0</v>
      </c>
      <c r="G156" s="15">
        <f t="shared" si="84"/>
        <v>0</v>
      </c>
      <c r="H156" s="29"/>
      <c r="I156" s="17" t="str">
        <f t="shared" si="80"/>
        <v/>
      </c>
      <c r="P156" s="16" t="str">
        <f t="shared" si="85"/>
        <v>0</v>
      </c>
      <c r="Q156" s="61" t="str">
        <f t="shared" si="86"/>
        <v/>
      </c>
      <c r="R156" s="61" t="str">
        <f t="shared" si="86"/>
        <v/>
      </c>
      <c r="S156" s="61" t="str">
        <f t="shared" si="86"/>
        <v/>
      </c>
      <c r="T156" s="61" t="str">
        <f t="shared" si="86"/>
        <v/>
      </c>
      <c r="U156" s="61" t="str">
        <f t="shared" si="86"/>
        <v/>
      </c>
      <c r="V156" s="61" t="str">
        <f t="shared" si="86"/>
        <v/>
      </c>
      <c r="W156" s="61" t="str">
        <f t="shared" si="86"/>
        <v/>
      </c>
      <c r="X156" s="61" t="str">
        <f t="shared" si="86"/>
        <v/>
      </c>
      <c r="Y156" s="61" t="str">
        <f t="shared" si="86"/>
        <v/>
      </c>
      <c r="Z156" s="61" t="str">
        <f t="shared" si="86"/>
        <v/>
      </c>
      <c r="AA156" s="61" t="str">
        <f t="shared" si="86"/>
        <v/>
      </c>
      <c r="AB156" s="61" t="str">
        <f t="shared" si="86"/>
        <v/>
      </c>
      <c r="AC156" s="61" t="str">
        <f t="shared" si="86"/>
        <v/>
      </c>
      <c r="AD156" s="61" t="str">
        <f t="shared" si="86"/>
        <v/>
      </c>
    </row>
    <row r="157" spans="3:30" x14ac:dyDescent="0.25">
      <c r="C157" s="14">
        <f t="shared" si="87"/>
        <v>0</v>
      </c>
      <c r="D157" s="15" t="str">
        <f>IF(OR(C157&lt;1,H157&lt;&gt;"",COUNTIF(P$124:P157,P157)&gt;3),"",VLOOKUP(C157-COUNTA(H$124:H157),DD!$F$1:$G$13,2))</f>
        <v/>
      </c>
      <c r="E157" s="84">
        <f t="shared" si="82"/>
        <v>0</v>
      </c>
      <c r="F157" s="16">
        <f t="shared" si="83"/>
        <v>0</v>
      </c>
      <c r="G157" s="15">
        <f t="shared" si="84"/>
        <v>0</v>
      </c>
      <c r="H157" s="29"/>
      <c r="I157" s="17" t="str">
        <f t="shared" si="80"/>
        <v/>
      </c>
      <c r="P157" s="16" t="str">
        <f t="shared" si="85"/>
        <v>0</v>
      </c>
      <c r="Q157" s="61" t="str">
        <f t="shared" si="86"/>
        <v/>
      </c>
      <c r="R157" s="61" t="str">
        <f t="shared" si="86"/>
        <v/>
      </c>
      <c r="S157" s="61" t="str">
        <f t="shared" ref="R157:AD163" si="88">IF($G157=S$123,$D157,"")</f>
        <v/>
      </c>
      <c r="T157" s="61" t="str">
        <f t="shared" si="88"/>
        <v/>
      </c>
      <c r="U157" s="61" t="str">
        <f t="shared" si="88"/>
        <v/>
      </c>
      <c r="V157" s="61" t="str">
        <f t="shared" si="88"/>
        <v/>
      </c>
      <c r="W157" s="61" t="str">
        <f t="shared" si="88"/>
        <v/>
      </c>
      <c r="X157" s="61" t="str">
        <f t="shared" si="88"/>
        <v/>
      </c>
      <c r="Y157" s="61" t="str">
        <f t="shared" si="88"/>
        <v/>
      </c>
      <c r="Z157" s="61" t="str">
        <f t="shared" si="88"/>
        <v/>
      </c>
      <c r="AA157" s="61" t="str">
        <f t="shared" si="88"/>
        <v/>
      </c>
      <c r="AB157" s="61" t="str">
        <f t="shared" si="88"/>
        <v/>
      </c>
      <c r="AC157" s="61" t="str">
        <f t="shared" si="88"/>
        <v/>
      </c>
      <c r="AD157" s="61" t="str">
        <f t="shared" si="88"/>
        <v/>
      </c>
    </row>
    <row r="158" spans="3:30" x14ac:dyDescent="0.25">
      <c r="C158" s="14">
        <f t="shared" si="87"/>
        <v>0</v>
      </c>
      <c r="D158" s="15" t="str">
        <f>IF(OR(C158&lt;1,H158&lt;&gt;"",COUNTIF(P$124:P158,P158)&gt;3),"",VLOOKUP(C158-COUNTA(H$124:H158),DD!$F$1:$G$13,2))</f>
        <v/>
      </c>
      <c r="E158" s="84">
        <f t="shared" si="82"/>
        <v>0</v>
      </c>
      <c r="F158" s="16">
        <f t="shared" si="83"/>
        <v>0</v>
      </c>
      <c r="G158" s="15">
        <f t="shared" si="84"/>
        <v>0</v>
      </c>
      <c r="H158" s="29"/>
      <c r="I158" s="17" t="str">
        <f t="shared" si="80"/>
        <v/>
      </c>
      <c r="P158" s="16" t="str">
        <f t="shared" si="85"/>
        <v>0</v>
      </c>
      <c r="Q158" s="61" t="str">
        <f t="shared" ref="Q158:Q163" si="89">IF($G158=Q$123,$D158,"")</f>
        <v/>
      </c>
      <c r="R158" s="61" t="str">
        <f t="shared" si="88"/>
        <v/>
      </c>
      <c r="S158" s="61" t="str">
        <f t="shared" si="88"/>
        <v/>
      </c>
      <c r="T158" s="61" t="str">
        <f t="shared" si="88"/>
        <v/>
      </c>
      <c r="U158" s="61" t="str">
        <f t="shared" si="88"/>
        <v/>
      </c>
      <c r="V158" s="61" t="str">
        <f t="shared" si="88"/>
        <v/>
      </c>
      <c r="W158" s="61" t="str">
        <f t="shared" si="88"/>
        <v/>
      </c>
      <c r="X158" s="61" t="str">
        <f t="shared" si="88"/>
        <v/>
      </c>
      <c r="Y158" s="61" t="str">
        <f t="shared" si="88"/>
        <v/>
      </c>
      <c r="Z158" s="61" t="str">
        <f t="shared" si="88"/>
        <v/>
      </c>
      <c r="AA158" s="61" t="str">
        <f t="shared" si="88"/>
        <v/>
      </c>
      <c r="AB158" s="61" t="str">
        <f t="shared" si="88"/>
        <v/>
      </c>
      <c r="AC158" s="61" t="str">
        <f t="shared" si="88"/>
        <v/>
      </c>
      <c r="AD158" s="61" t="str">
        <f t="shared" si="88"/>
        <v/>
      </c>
    </row>
    <row r="159" spans="3:30" x14ac:dyDescent="0.25">
      <c r="C159" s="14">
        <f t="shared" si="87"/>
        <v>0</v>
      </c>
      <c r="D159" s="15" t="str">
        <f>IF(OR(C159&lt;1,H159&lt;&gt;"",COUNTIF(P$124:P159,P159)&gt;3),"",VLOOKUP(C159-COUNTA(H$124:H159),DD!$F$1:$G$13,2))</f>
        <v/>
      </c>
      <c r="E159" s="84">
        <f t="shared" si="82"/>
        <v>0</v>
      </c>
      <c r="F159" s="16">
        <f t="shared" si="83"/>
        <v>0</v>
      </c>
      <c r="G159" s="15">
        <f t="shared" si="84"/>
        <v>0</v>
      </c>
      <c r="H159" s="29"/>
      <c r="I159" s="17" t="str">
        <f t="shared" si="80"/>
        <v/>
      </c>
      <c r="P159" s="16" t="str">
        <f t="shared" si="85"/>
        <v>0</v>
      </c>
      <c r="Q159" s="61" t="str">
        <f t="shared" si="89"/>
        <v/>
      </c>
      <c r="R159" s="61" t="str">
        <f t="shared" si="88"/>
        <v/>
      </c>
      <c r="S159" s="61" t="str">
        <f t="shared" si="88"/>
        <v/>
      </c>
      <c r="T159" s="61" t="str">
        <f t="shared" si="88"/>
        <v/>
      </c>
      <c r="U159" s="61" t="str">
        <f t="shared" si="88"/>
        <v/>
      </c>
      <c r="V159" s="61" t="str">
        <f t="shared" si="88"/>
        <v/>
      </c>
      <c r="W159" s="61" t="str">
        <f t="shared" si="88"/>
        <v/>
      </c>
      <c r="X159" s="61" t="str">
        <f t="shared" si="88"/>
        <v/>
      </c>
      <c r="Y159" s="61" t="str">
        <f t="shared" si="88"/>
        <v/>
      </c>
      <c r="Z159" s="61" t="str">
        <f t="shared" si="88"/>
        <v/>
      </c>
      <c r="AA159" s="61" t="str">
        <f t="shared" si="88"/>
        <v/>
      </c>
      <c r="AB159" s="61" t="str">
        <f t="shared" si="88"/>
        <v/>
      </c>
      <c r="AC159" s="61" t="str">
        <f t="shared" si="88"/>
        <v/>
      </c>
      <c r="AD159" s="61" t="str">
        <f t="shared" si="88"/>
        <v/>
      </c>
    </row>
    <row r="160" spans="3:30" x14ac:dyDescent="0.25">
      <c r="C160" s="14">
        <f t="shared" si="87"/>
        <v>0</v>
      </c>
      <c r="D160" s="15" t="str">
        <f>IF(OR(C160&lt;1,H160&lt;&gt;"",COUNTIF(P$124:P160,P160)&gt;3),"",VLOOKUP(C160-COUNTA(H$124:H160),DD!$F$1:$G$13,2))</f>
        <v/>
      </c>
      <c r="E160" s="84">
        <f t="shared" si="82"/>
        <v>0</v>
      </c>
      <c r="F160" s="16">
        <f t="shared" si="83"/>
        <v>0</v>
      </c>
      <c r="G160" s="15">
        <f t="shared" si="84"/>
        <v>0</v>
      </c>
      <c r="H160" s="29"/>
      <c r="I160" s="17" t="str">
        <f t="shared" si="80"/>
        <v/>
      </c>
      <c r="P160" s="16" t="str">
        <f t="shared" si="85"/>
        <v>0</v>
      </c>
      <c r="Q160" s="61" t="str">
        <f t="shared" si="89"/>
        <v/>
      </c>
      <c r="R160" s="61" t="str">
        <f t="shared" si="88"/>
        <v/>
      </c>
      <c r="S160" s="61" t="str">
        <f t="shared" si="88"/>
        <v/>
      </c>
      <c r="T160" s="61" t="str">
        <f t="shared" si="88"/>
        <v/>
      </c>
      <c r="U160" s="61" t="str">
        <f t="shared" si="88"/>
        <v/>
      </c>
      <c r="V160" s="61" t="str">
        <f t="shared" si="88"/>
        <v/>
      </c>
      <c r="W160" s="61" t="str">
        <f t="shared" si="88"/>
        <v/>
      </c>
      <c r="X160" s="61" t="str">
        <f t="shared" si="88"/>
        <v/>
      </c>
      <c r="Y160" s="61" t="str">
        <f t="shared" si="88"/>
        <v/>
      </c>
      <c r="Z160" s="61" t="str">
        <f t="shared" si="88"/>
        <v/>
      </c>
      <c r="AA160" s="61" t="str">
        <f t="shared" si="88"/>
        <v/>
      </c>
      <c r="AB160" s="61" t="str">
        <f t="shared" si="88"/>
        <v/>
      </c>
      <c r="AC160" s="61" t="str">
        <f t="shared" si="88"/>
        <v/>
      </c>
      <c r="AD160" s="61" t="str">
        <f t="shared" si="88"/>
        <v/>
      </c>
    </row>
    <row r="161" spans="3:30" x14ac:dyDescent="0.25">
      <c r="C161" s="14">
        <f t="shared" si="87"/>
        <v>0</v>
      </c>
      <c r="D161" s="15" t="str">
        <f>IF(OR(C161&lt;1,H161&lt;&gt;"",COUNTIF(P$124:P161,P161)&gt;3),"",VLOOKUP(C161-COUNTA(H$124:H161),DD!$F$1:$G$13,2))</f>
        <v/>
      </c>
      <c r="E161" s="84">
        <f t="shared" si="82"/>
        <v>0</v>
      </c>
      <c r="F161" s="16">
        <f t="shared" si="83"/>
        <v>0</v>
      </c>
      <c r="G161" s="15">
        <f t="shared" si="84"/>
        <v>0</v>
      </c>
      <c r="H161" s="29"/>
      <c r="I161" s="17" t="str">
        <f t="shared" si="80"/>
        <v/>
      </c>
      <c r="P161" s="16" t="str">
        <f t="shared" si="85"/>
        <v>0</v>
      </c>
      <c r="Q161" s="61" t="str">
        <f t="shared" si="89"/>
        <v/>
      </c>
      <c r="R161" s="61" t="str">
        <f t="shared" si="88"/>
        <v/>
      </c>
      <c r="S161" s="61" t="str">
        <f t="shared" si="88"/>
        <v/>
      </c>
      <c r="T161" s="61" t="str">
        <f t="shared" si="88"/>
        <v/>
      </c>
      <c r="U161" s="61" t="str">
        <f t="shared" si="88"/>
        <v/>
      </c>
      <c r="V161" s="61" t="str">
        <f t="shared" si="88"/>
        <v/>
      </c>
      <c r="W161" s="61" t="str">
        <f t="shared" si="88"/>
        <v/>
      </c>
      <c r="X161" s="61" t="str">
        <f t="shared" si="88"/>
        <v/>
      </c>
      <c r="Y161" s="61" t="str">
        <f t="shared" si="88"/>
        <v/>
      </c>
      <c r="Z161" s="61" t="str">
        <f t="shared" si="88"/>
        <v/>
      </c>
      <c r="AA161" s="61" t="str">
        <f t="shared" si="88"/>
        <v/>
      </c>
      <c r="AB161" s="61" t="str">
        <f t="shared" si="88"/>
        <v/>
      </c>
      <c r="AC161" s="61" t="str">
        <f t="shared" si="88"/>
        <v/>
      </c>
      <c r="AD161" s="61" t="str">
        <f t="shared" si="88"/>
        <v/>
      </c>
    </row>
    <row r="162" spans="3:30" x14ac:dyDescent="0.25">
      <c r="C162" s="14">
        <f t="shared" si="87"/>
        <v>0</v>
      </c>
      <c r="D162" s="15" t="str">
        <f>IF(OR(C162&lt;1,H162&lt;&gt;"",COUNTIF(P$124:P162,P162)&gt;3),"",VLOOKUP(C162-COUNTA(H$124:H162),DD!$F$1:$G$13,2))</f>
        <v/>
      </c>
      <c r="E162" s="84">
        <f t="shared" si="82"/>
        <v>0</v>
      </c>
      <c r="F162" s="16">
        <f t="shared" si="83"/>
        <v>0</v>
      </c>
      <c r="G162" s="15">
        <f t="shared" si="84"/>
        <v>0</v>
      </c>
      <c r="H162" s="29"/>
      <c r="I162" s="17" t="str">
        <f t="shared" si="80"/>
        <v/>
      </c>
      <c r="P162" s="16" t="str">
        <f t="shared" si="85"/>
        <v>0</v>
      </c>
      <c r="Q162" s="61" t="str">
        <f t="shared" si="89"/>
        <v/>
      </c>
      <c r="R162" s="61" t="str">
        <f t="shared" si="88"/>
        <v/>
      </c>
      <c r="S162" s="61" t="str">
        <f t="shared" si="88"/>
        <v/>
      </c>
      <c r="T162" s="61" t="str">
        <f t="shared" si="88"/>
        <v/>
      </c>
      <c r="U162" s="61" t="str">
        <f t="shared" si="88"/>
        <v/>
      </c>
      <c r="V162" s="61" t="str">
        <f t="shared" si="88"/>
        <v/>
      </c>
      <c r="W162" s="61" t="str">
        <f t="shared" si="88"/>
        <v/>
      </c>
      <c r="X162" s="61" t="str">
        <f t="shared" si="88"/>
        <v/>
      </c>
      <c r="Y162" s="61" t="str">
        <f t="shared" si="88"/>
        <v/>
      </c>
      <c r="Z162" s="61" t="str">
        <f t="shared" si="88"/>
        <v/>
      </c>
      <c r="AA162" s="61" t="str">
        <f t="shared" si="88"/>
        <v/>
      </c>
      <c r="AB162" s="61" t="str">
        <f t="shared" si="88"/>
        <v/>
      </c>
      <c r="AC162" s="61" t="str">
        <f t="shared" si="88"/>
        <v/>
      </c>
      <c r="AD162" s="61" t="str">
        <f t="shared" si="88"/>
        <v/>
      </c>
    </row>
    <row r="163" spans="3:30" ht="15.75" thickBot="1" x14ac:dyDescent="0.3">
      <c r="C163" s="30">
        <f t="shared" si="87"/>
        <v>0</v>
      </c>
      <c r="D163" s="31" t="str">
        <f>IF(OR(C163&lt;1,H163&lt;&gt;"",COUNTIF(P$124:P163,P163)&gt;3),"",VLOOKUP(C163-COUNTA(H$124:H163),DD!$F$1:$G$13,2))</f>
        <v/>
      </c>
      <c r="E163" s="85">
        <f t="shared" si="82"/>
        <v>0</v>
      </c>
      <c r="F163" s="32">
        <f t="shared" si="83"/>
        <v>0</v>
      </c>
      <c r="G163" s="31">
        <f t="shared" si="84"/>
        <v>0</v>
      </c>
      <c r="H163" s="33"/>
      <c r="I163" s="34" t="str">
        <f t="shared" si="80"/>
        <v/>
      </c>
      <c r="P163" s="16" t="str">
        <f t="shared" si="85"/>
        <v>0</v>
      </c>
      <c r="Q163" s="61" t="str">
        <f t="shared" si="89"/>
        <v/>
      </c>
      <c r="R163" s="61" t="str">
        <f t="shared" si="88"/>
        <v/>
      </c>
      <c r="S163" s="61" t="str">
        <f t="shared" si="88"/>
        <v/>
      </c>
      <c r="T163" s="61" t="str">
        <f t="shared" si="88"/>
        <v/>
      </c>
      <c r="U163" s="61" t="str">
        <f t="shared" si="88"/>
        <v/>
      </c>
      <c r="V163" s="61" t="str">
        <f t="shared" si="88"/>
        <v/>
      </c>
      <c r="W163" s="61" t="str">
        <f t="shared" si="88"/>
        <v/>
      </c>
      <c r="X163" s="61" t="str">
        <f t="shared" si="88"/>
        <v/>
      </c>
      <c r="Y163" s="61" t="str">
        <f t="shared" si="88"/>
        <v/>
      </c>
      <c r="Z163" s="61" t="str">
        <f t="shared" si="88"/>
        <v/>
      </c>
      <c r="AA163" s="61" t="str">
        <f t="shared" si="88"/>
        <v/>
      </c>
      <c r="AB163" s="61" t="str">
        <f t="shared" si="88"/>
        <v/>
      </c>
      <c r="AC163" s="61" t="str">
        <f t="shared" si="88"/>
        <v/>
      </c>
      <c r="AD163" s="61" t="str">
        <f t="shared" si="88"/>
        <v/>
      </c>
    </row>
    <row r="164" spans="3:30" x14ac:dyDescent="0.25">
      <c r="M164"/>
    </row>
  </sheetData>
  <sheetProtection algorithmName="SHA-512" hashValue="OZ+sga/KeeEOVXo9pJofBKUdhv11Vwdxm6DxsQxZOXP1WtTXpJiJXE2eaY4ASkdwa35ypb8es/M2EYdYWdXIIg==" saltValue="jJ22YSJuafwWzfTd0gCESw==" spinCount="100000" sheet="1" objects="1" scenarios="1"/>
  <mergeCells count="120">
    <mergeCell ref="A65:A67"/>
    <mergeCell ref="B65:B67"/>
    <mergeCell ref="C65:C67"/>
    <mergeCell ref="A68:A70"/>
    <mergeCell ref="B68:B70"/>
    <mergeCell ref="C68:C70"/>
    <mergeCell ref="A71:A73"/>
    <mergeCell ref="B71:B73"/>
    <mergeCell ref="C71:C73"/>
    <mergeCell ref="A56:A58"/>
    <mergeCell ref="B56:B58"/>
    <mergeCell ref="C56:C58"/>
    <mergeCell ref="A59:A61"/>
    <mergeCell ref="B59:B61"/>
    <mergeCell ref="C59:C61"/>
    <mergeCell ref="A62:A64"/>
    <mergeCell ref="B62:B64"/>
    <mergeCell ref="C62:C64"/>
    <mergeCell ref="A47:A49"/>
    <mergeCell ref="B47:B49"/>
    <mergeCell ref="C47:C49"/>
    <mergeCell ref="A50:A52"/>
    <mergeCell ref="B50:B52"/>
    <mergeCell ref="C50:C52"/>
    <mergeCell ref="A53:A55"/>
    <mergeCell ref="B53:B55"/>
    <mergeCell ref="C53:C55"/>
    <mergeCell ref="A38:A40"/>
    <mergeCell ref="B38:B40"/>
    <mergeCell ref="C38:C40"/>
    <mergeCell ref="A41:A43"/>
    <mergeCell ref="B41:B43"/>
    <mergeCell ref="C41:C43"/>
    <mergeCell ref="A44:A46"/>
    <mergeCell ref="B44:B46"/>
    <mergeCell ref="C44:C46"/>
    <mergeCell ref="A29:A31"/>
    <mergeCell ref="B29:B31"/>
    <mergeCell ref="C29:C31"/>
    <mergeCell ref="A32:A34"/>
    <mergeCell ref="B32:B34"/>
    <mergeCell ref="C32:C34"/>
    <mergeCell ref="A35:A37"/>
    <mergeCell ref="B35:B37"/>
    <mergeCell ref="C35:C37"/>
    <mergeCell ref="A20:A22"/>
    <mergeCell ref="B20:B22"/>
    <mergeCell ref="C20:C22"/>
    <mergeCell ref="A23:A25"/>
    <mergeCell ref="B23:B25"/>
    <mergeCell ref="C23:C25"/>
    <mergeCell ref="A26:A28"/>
    <mergeCell ref="B26:B28"/>
    <mergeCell ref="C26:C28"/>
    <mergeCell ref="A11:A13"/>
    <mergeCell ref="B11:B13"/>
    <mergeCell ref="C11:C13"/>
    <mergeCell ref="A14:A16"/>
    <mergeCell ref="B14:B16"/>
    <mergeCell ref="C14:C16"/>
    <mergeCell ref="A17:A19"/>
    <mergeCell ref="B17:B19"/>
    <mergeCell ref="C17:C19"/>
    <mergeCell ref="A2:A4"/>
    <mergeCell ref="B2:B4"/>
    <mergeCell ref="C2:C4"/>
    <mergeCell ref="A5:A7"/>
    <mergeCell ref="B5:B7"/>
    <mergeCell ref="C5:C7"/>
    <mergeCell ref="A8:A10"/>
    <mergeCell ref="B8:B10"/>
    <mergeCell ref="C8:C10"/>
    <mergeCell ref="A80:A82"/>
    <mergeCell ref="B80:B82"/>
    <mergeCell ref="C80:C82"/>
    <mergeCell ref="A83:A85"/>
    <mergeCell ref="B83:B85"/>
    <mergeCell ref="C83:C85"/>
    <mergeCell ref="A74:A76"/>
    <mergeCell ref="B74:B76"/>
    <mergeCell ref="C74:C76"/>
    <mergeCell ref="A77:A79"/>
    <mergeCell ref="B77:B79"/>
    <mergeCell ref="C77:C79"/>
    <mergeCell ref="A92:A94"/>
    <mergeCell ref="B92:B94"/>
    <mergeCell ref="C92:C94"/>
    <mergeCell ref="A95:A97"/>
    <mergeCell ref="B95:B97"/>
    <mergeCell ref="C95:C97"/>
    <mergeCell ref="A86:A88"/>
    <mergeCell ref="B86:B88"/>
    <mergeCell ref="C86:C88"/>
    <mergeCell ref="A89:A91"/>
    <mergeCell ref="B89:B91"/>
    <mergeCell ref="C89:C91"/>
    <mergeCell ref="A104:A106"/>
    <mergeCell ref="B104:B106"/>
    <mergeCell ref="C104:C106"/>
    <mergeCell ref="A107:A109"/>
    <mergeCell ref="B107:B109"/>
    <mergeCell ref="C107:C109"/>
    <mergeCell ref="A98:A100"/>
    <mergeCell ref="B98:B100"/>
    <mergeCell ref="C98:C100"/>
    <mergeCell ref="A101:A103"/>
    <mergeCell ref="B101:B103"/>
    <mergeCell ref="C101:C103"/>
    <mergeCell ref="A116:A118"/>
    <mergeCell ref="B116:B118"/>
    <mergeCell ref="C116:C118"/>
    <mergeCell ref="A119:A121"/>
    <mergeCell ref="B119:B121"/>
    <mergeCell ref="C119:C121"/>
    <mergeCell ref="A110:A112"/>
    <mergeCell ref="B110:B112"/>
    <mergeCell ref="C110:C112"/>
    <mergeCell ref="A113:A115"/>
    <mergeCell ref="B113:B115"/>
    <mergeCell ref="C113:C115"/>
  </mergeCells>
  <conditionalFormatting sqref="E3">
    <cfRule type="expression" dxfId="970" priority="153">
      <formula>IF(E3="",FALSE,IF(LEFT(E3,1)=LEFT(E2,1),TRUE,FALSE))</formula>
    </cfRule>
  </conditionalFormatting>
  <conditionalFormatting sqref="E4">
    <cfRule type="expression" dxfId="969" priority="152">
      <formula>IF(E4="",FALSE,IF(OR(LEFT(E4,LEN(E4)-1)=LEFT(E3,LEN(E3)-1),LEFT(E4,LEN(E4)-1)=LEFT(E2,LEN(E2)-1)),TRUE,FALSE))</formula>
    </cfRule>
  </conditionalFormatting>
  <conditionalFormatting sqref="E6">
    <cfRule type="expression" dxfId="968" priority="149">
      <formula>IF(E6="",FALSE,IF(LEFT(E6,1)=LEFT(E5,1),TRUE,FALSE))</formula>
    </cfRule>
  </conditionalFormatting>
  <conditionalFormatting sqref="E7">
    <cfRule type="expression" dxfId="967" priority="148">
      <formula>IF(E7="",FALSE,IF(OR(LEFT(E7,LEN(E7)-1)=LEFT(E6,LEN(E6)-1),LEFT(E7,LEN(E7)-1)=LEFT(E5,LEN(E5)-1)),TRUE,FALSE))</formula>
    </cfRule>
  </conditionalFormatting>
  <conditionalFormatting sqref="E9">
    <cfRule type="expression" dxfId="966" priority="145">
      <formula>IF(E9="",FALSE,IF(LEFT(E9,1)=LEFT(E8,1),TRUE,FALSE))</formula>
    </cfRule>
  </conditionalFormatting>
  <conditionalFormatting sqref="E10">
    <cfRule type="expression" dxfId="965" priority="144">
      <formula>IF(E10="",FALSE,IF(OR(LEFT(E10,LEN(E10)-1)=LEFT(E9,LEN(E9)-1),LEFT(E10,LEN(E10)-1)=LEFT(E8,LEN(E8)-1)),TRUE,FALSE))</formula>
    </cfRule>
  </conditionalFormatting>
  <conditionalFormatting sqref="E12">
    <cfRule type="expression" dxfId="964" priority="141">
      <formula>IF(E12="",FALSE,IF(LEFT(E12,1)=LEFT(E11,1),TRUE,FALSE))</formula>
    </cfRule>
  </conditionalFormatting>
  <conditionalFormatting sqref="E13">
    <cfRule type="expression" dxfId="963" priority="140">
      <formula>IF(E13="",FALSE,IF(OR(LEFT(E13,LEN(E13)-1)=LEFT(E12,LEN(E12)-1),LEFT(E13,LEN(E13)-1)=LEFT(E11,LEN(E11)-1)),TRUE,FALSE))</formula>
    </cfRule>
  </conditionalFormatting>
  <conditionalFormatting sqref="E15">
    <cfRule type="expression" dxfId="962" priority="137">
      <formula>IF(E15="",FALSE,IF(LEFT(E15,1)=LEFT(E14,1),TRUE,FALSE))</formula>
    </cfRule>
  </conditionalFormatting>
  <conditionalFormatting sqref="E16">
    <cfRule type="expression" dxfId="961" priority="136">
      <formula>IF(E16="",FALSE,IF(OR(LEFT(E16,LEN(E16)-1)=LEFT(E15,LEN(E15)-1),LEFT(E16,LEN(E16)-1)=LEFT(E14,LEN(E14)-1)),TRUE,FALSE))</formula>
    </cfRule>
  </conditionalFormatting>
  <conditionalFormatting sqref="E18">
    <cfRule type="expression" dxfId="960" priority="133">
      <formula>IF(E18="",FALSE,IF(LEFT(E18,1)=LEFT(E17,1),TRUE,FALSE))</formula>
    </cfRule>
  </conditionalFormatting>
  <conditionalFormatting sqref="E19">
    <cfRule type="expression" dxfId="959" priority="132">
      <formula>IF(E19="",FALSE,IF(OR(LEFT(E19,LEN(E19)-1)=LEFT(E18,LEN(E18)-1),LEFT(E19,LEN(E19)-1)=LEFT(E17,LEN(E17)-1)),TRUE,FALSE))</formula>
    </cfRule>
  </conditionalFormatting>
  <conditionalFormatting sqref="E21">
    <cfRule type="expression" dxfId="958" priority="129">
      <formula>IF(E21="",FALSE,IF(LEFT(E21,1)=LEFT(E20,1),TRUE,FALSE))</formula>
    </cfRule>
  </conditionalFormatting>
  <conditionalFormatting sqref="E22">
    <cfRule type="expression" dxfId="957" priority="128">
      <formula>IF(E22="",FALSE,IF(OR(LEFT(E22,LEN(E22)-1)=LEFT(E21,LEN(E21)-1),LEFT(E22,LEN(E22)-1)=LEFT(E20,LEN(E20)-1)),TRUE,FALSE))</formula>
    </cfRule>
  </conditionalFormatting>
  <conditionalFormatting sqref="E24">
    <cfRule type="expression" dxfId="956" priority="125">
      <formula>IF(E24="",FALSE,IF(LEFT(E24,1)=LEFT(E23,1),TRUE,FALSE))</formula>
    </cfRule>
  </conditionalFormatting>
  <conditionalFormatting sqref="E25">
    <cfRule type="expression" dxfId="955" priority="124">
      <formula>IF(E25="",FALSE,IF(OR(LEFT(E25,LEN(E25)-1)=LEFT(E24,LEN(E24)-1),LEFT(E25,LEN(E25)-1)=LEFT(E23,LEN(E23)-1)),TRUE,FALSE))</formula>
    </cfRule>
  </conditionalFormatting>
  <conditionalFormatting sqref="E27">
    <cfRule type="expression" dxfId="954" priority="121">
      <formula>IF(E27="",FALSE,IF(LEFT(E27,1)=LEFT(E26,1),TRUE,FALSE))</formula>
    </cfRule>
  </conditionalFormatting>
  <conditionalFormatting sqref="E28">
    <cfRule type="expression" dxfId="953" priority="120">
      <formula>IF(E28="",FALSE,IF(OR(LEFT(E28,LEN(E28)-1)=LEFT(E27,LEN(E27)-1),LEFT(E28,LEN(E28)-1)=LEFT(E26,LEN(E26)-1)),TRUE,FALSE))</formula>
    </cfRule>
  </conditionalFormatting>
  <conditionalFormatting sqref="E30">
    <cfRule type="expression" dxfId="952" priority="117">
      <formula>IF(E30="",FALSE,IF(LEFT(E30,1)=LEFT(E29,1),TRUE,FALSE))</formula>
    </cfRule>
  </conditionalFormatting>
  <conditionalFormatting sqref="E31">
    <cfRule type="expression" dxfId="951" priority="116">
      <formula>IF(E31="",FALSE,IF(OR(LEFT(E31,LEN(E31)-1)=LEFT(E30,LEN(E30)-1),LEFT(E31,LEN(E31)-1)=LEFT(E29,LEN(E29)-1)),TRUE,FALSE))</formula>
    </cfRule>
  </conditionalFormatting>
  <conditionalFormatting sqref="E33">
    <cfRule type="expression" dxfId="950" priority="113">
      <formula>IF(E33="",FALSE,IF(LEFT(E33,1)=LEFT(E32,1),TRUE,FALSE))</formula>
    </cfRule>
  </conditionalFormatting>
  <conditionalFormatting sqref="E34">
    <cfRule type="expression" dxfId="949" priority="112">
      <formula>IF(E34="",FALSE,IF(OR(LEFT(E34,LEN(E34)-1)=LEFT(E33,LEN(E33)-1),LEFT(E34,LEN(E34)-1)=LEFT(E32,LEN(E32)-1)),TRUE,FALSE))</formula>
    </cfRule>
  </conditionalFormatting>
  <conditionalFormatting sqref="E36">
    <cfRule type="expression" dxfId="948" priority="109">
      <formula>IF(E36="",FALSE,IF(LEFT(E36,1)=LEFT(E35,1),TRUE,FALSE))</formula>
    </cfRule>
  </conditionalFormatting>
  <conditionalFormatting sqref="E37">
    <cfRule type="expression" dxfId="947" priority="108">
      <formula>IF(E37="",FALSE,IF(OR(LEFT(E37,LEN(E37)-1)=LEFT(E36,LEN(E36)-1),LEFT(E37,LEN(E37)-1)=LEFT(E35,LEN(E35)-1)),TRUE,FALSE))</formula>
    </cfRule>
  </conditionalFormatting>
  <conditionalFormatting sqref="E39">
    <cfRule type="expression" dxfId="946" priority="105">
      <formula>IF(E39="",FALSE,IF(LEFT(E39,1)=LEFT(E38,1),TRUE,FALSE))</formula>
    </cfRule>
  </conditionalFormatting>
  <conditionalFormatting sqref="E40">
    <cfRule type="expression" dxfId="945" priority="104">
      <formula>IF(E40="",FALSE,IF(OR(LEFT(E40,LEN(E40)-1)=LEFT(E39,LEN(E39)-1),LEFT(E40,LEN(E40)-1)=LEFT(E38,LEN(E38)-1)),TRUE,FALSE))</formula>
    </cfRule>
  </conditionalFormatting>
  <conditionalFormatting sqref="E42">
    <cfRule type="expression" dxfId="944" priority="101">
      <formula>IF(E42="",FALSE,IF(LEFT(E42,1)=LEFT(E41,1),TRUE,FALSE))</formula>
    </cfRule>
  </conditionalFormatting>
  <conditionalFormatting sqref="E43">
    <cfRule type="expression" dxfId="943" priority="100">
      <formula>IF(E43="",FALSE,IF(OR(LEFT(E43,LEN(E43)-1)=LEFT(E42,LEN(E42)-1),LEFT(E43,LEN(E43)-1)=LEFT(E41,LEN(E41)-1)),TRUE,FALSE))</formula>
    </cfRule>
  </conditionalFormatting>
  <conditionalFormatting sqref="E45">
    <cfRule type="expression" dxfId="942" priority="97">
      <formula>IF(E45="",FALSE,IF(LEFT(E45,1)=LEFT(E44,1),TRUE,FALSE))</formula>
    </cfRule>
  </conditionalFormatting>
  <conditionalFormatting sqref="E46">
    <cfRule type="expression" dxfId="941" priority="96">
      <formula>IF(E46="",FALSE,IF(OR(LEFT(E46,LEN(E46)-1)=LEFT(E45,LEN(E45)-1),LEFT(E46,LEN(E46)-1)=LEFT(E44,LEN(E44)-1)),TRUE,FALSE))</formula>
    </cfRule>
  </conditionalFormatting>
  <conditionalFormatting sqref="E48">
    <cfRule type="expression" dxfId="940" priority="93">
      <formula>IF(E48="",FALSE,IF(LEFT(E48,1)=LEFT(E47,1),TRUE,FALSE))</formula>
    </cfRule>
  </conditionalFormatting>
  <conditionalFormatting sqref="E49">
    <cfRule type="expression" dxfId="939" priority="92">
      <formula>IF(E49="",FALSE,IF(OR(LEFT(E49,LEN(E49)-1)=LEFT(E48,LEN(E48)-1),LEFT(E49,LEN(E49)-1)=LEFT(E47,LEN(E47)-1)),TRUE,FALSE))</formula>
    </cfRule>
  </conditionalFormatting>
  <conditionalFormatting sqref="E51">
    <cfRule type="expression" dxfId="938" priority="89">
      <formula>IF(E51="",FALSE,IF(LEFT(E51,1)=LEFT(E50,1),TRUE,FALSE))</formula>
    </cfRule>
  </conditionalFormatting>
  <conditionalFormatting sqref="E52">
    <cfRule type="expression" dxfId="937" priority="88">
      <formula>IF(E52="",FALSE,IF(OR(LEFT(E52,LEN(E52)-1)=LEFT(E51,LEN(E51)-1),LEFT(E52,LEN(E52)-1)=LEFT(E50,LEN(E50)-1)),TRUE,FALSE))</formula>
    </cfRule>
  </conditionalFormatting>
  <conditionalFormatting sqref="E54">
    <cfRule type="expression" dxfId="936" priority="85">
      <formula>IF(E54="",FALSE,IF(LEFT(E54,1)=LEFT(E53,1),TRUE,FALSE))</formula>
    </cfRule>
  </conditionalFormatting>
  <conditionalFormatting sqref="E55">
    <cfRule type="expression" dxfId="935" priority="84">
      <formula>IF(E55="",FALSE,IF(OR(LEFT(E55,LEN(E55)-1)=LEFT(E54,LEN(E54)-1),LEFT(E55,LEN(E55)-1)=LEFT(E53,LEN(E53)-1)),TRUE,FALSE))</formula>
    </cfRule>
  </conditionalFormatting>
  <conditionalFormatting sqref="E57">
    <cfRule type="expression" dxfId="934" priority="81">
      <formula>IF(E57="",FALSE,IF(LEFT(E57,1)=LEFT(E56,1),TRUE,FALSE))</formula>
    </cfRule>
  </conditionalFormatting>
  <conditionalFormatting sqref="E58">
    <cfRule type="expression" dxfId="933" priority="80">
      <formula>IF(E58="",FALSE,IF(OR(LEFT(E58,LEN(E58)-1)=LEFT(E57,LEN(E57)-1),LEFT(E58,LEN(E58)-1)=LEFT(E56,LEN(E56)-1)),TRUE,FALSE))</formula>
    </cfRule>
  </conditionalFormatting>
  <conditionalFormatting sqref="E60">
    <cfRule type="expression" dxfId="932" priority="77">
      <formula>IF(E60="",FALSE,IF(LEFT(E60,1)=LEFT(E59,1),TRUE,FALSE))</formula>
    </cfRule>
  </conditionalFormatting>
  <conditionalFormatting sqref="E61">
    <cfRule type="expression" dxfId="931" priority="76">
      <formula>IF(E61="",FALSE,IF(OR(LEFT(E61,LEN(E61)-1)=LEFT(E60,LEN(E60)-1),LEFT(E61,LEN(E61)-1)=LEFT(E59,LEN(E59)-1)),TRUE,FALSE))</formula>
    </cfRule>
  </conditionalFormatting>
  <conditionalFormatting sqref="E63">
    <cfRule type="expression" dxfId="930" priority="73">
      <formula>IF(E63="",FALSE,IF(LEFT(E63,1)=LEFT(E62,1),TRUE,FALSE))</formula>
    </cfRule>
  </conditionalFormatting>
  <conditionalFormatting sqref="E64">
    <cfRule type="expression" dxfId="929" priority="72">
      <formula>IF(E64="",FALSE,IF(OR(LEFT(E64,LEN(E64)-1)=LEFT(E63,LEN(E63)-1),LEFT(E64,LEN(E64)-1)=LEFT(E62,LEN(E62)-1)),TRUE,FALSE))</formula>
    </cfRule>
  </conditionalFormatting>
  <conditionalFormatting sqref="E66">
    <cfRule type="expression" dxfId="928" priority="69">
      <formula>IF(E66="",FALSE,IF(LEFT(E66,1)=LEFT(E65,1),TRUE,FALSE))</formula>
    </cfRule>
  </conditionalFormatting>
  <conditionalFormatting sqref="E67">
    <cfRule type="expression" dxfId="927" priority="68">
      <formula>IF(E67="",FALSE,IF(OR(LEFT(E67,LEN(E67)-1)=LEFT(E66,LEN(E66)-1),LEFT(E67,LEN(E67)-1)=LEFT(E65,LEN(E65)-1)),TRUE,FALSE))</formula>
    </cfRule>
  </conditionalFormatting>
  <conditionalFormatting sqref="E69">
    <cfRule type="expression" dxfId="926" priority="65">
      <formula>IF(E69="",FALSE,IF(LEFT(E69,1)=LEFT(E68,1),TRUE,FALSE))</formula>
    </cfRule>
  </conditionalFormatting>
  <conditionalFormatting sqref="E70">
    <cfRule type="expression" dxfId="925" priority="64">
      <formula>IF(E70="",FALSE,IF(OR(LEFT(E70,LEN(E70)-1)=LEFT(E69,LEN(E69)-1),LEFT(E70,LEN(E70)-1)=LEFT(E68,LEN(E68)-1)),TRUE,FALSE))</formula>
    </cfRule>
  </conditionalFormatting>
  <conditionalFormatting sqref="E72">
    <cfRule type="expression" dxfId="924" priority="61">
      <formula>IF(E72="",FALSE,IF(LEFT(E72,1)=LEFT(E71,1),TRUE,FALSE))</formula>
    </cfRule>
  </conditionalFormatting>
  <conditionalFormatting sqref="E73 E79 E85 E109 E115 E121">
    <cfRule type="expression" dxfId="923" priority="60">
      <formula>IF(E73="",FALSE,IF(OR(LEFT(E73,LEN(E73)-1)=LEFT(E72,LEN(E72)-1),LEFT(E73,LEN(E73)-1)=LEFT(E71,LEN(E71)-1)),TRUE,FALSE))</formula>
    </cfRule>
  </conditionalFormatting>
  <conditionalFormatting sqref="E75">
    <cfRule type="expression" dxfId="922" priority="57">
      <formula>IF(E75="",FALSE,IF(LEFT(E75,1)=LEFT(E74,1),TRUE,FALSE))</formula>
    </cfRule>
  </conditionalFormatting>
  <conditionalFormatting sqref="E76">
    <cfRule type="expression" dxfId="921" priority="56">
      <formula>IF(E76="",FALSE,IF(OR(LEFT(E76,LEN(E76)-1)=LEFT(E75,LEN(E75)-1),LEFT(E76,LEN(E76)-1)=LEFT(E74,LEN(E74)-1)),TRUE,FALSE))</formula>
    </cfRule>
  </conditionalFormatting>
  <conditionalFormatting sqref="E78">
    <cfRule type="expression" dxfId="920" priority="53">
      <formula>IF(E78="",FALSE,IF(LEFT(E78,1)=LEFT(E77,1),TRUE,FALSE))</formula>
    </cfRule>
  </conditionalFormatting>
  <conditionalFormatting sqref="E81">
    <cfRule type="expression" dxfId="919" priority="50">
      <formula>IF(E81="",FALSE,IF(LEFT(E81,1)=LEFT(E80,1),TRUE,FALSE))</formula>
    </cfRule>
  </conditionalFormatting>
  <conditionalFormatting sqref="E82">
    <cfRule type="expression" dxfId="918" priority="49">
      <formula>IF(E82="",FALSE,IF(OR(LEFT(E82,LEN(E82)-1)=LEFT(E81,LEN(E81)-1),LEFT(E82,LEN(E82)-1)=LEFT(E80,LEN(E80)-1)),TRUE,FALSE))</formula>
    </cfRule>
  </conditionalFormatting>
  <conditionalFormatting sqref="E84">
    <cfRule type="expression" dxfId="917" priority="46">
      <formula>IF(E84="",FALSE,IF(LEFT(E84,1)=LEFT(E83,1),TRUE,FALSE))</formula>
    </cfRule>
  </conditionalFormatting>
  <conditionalFormatting sqref="E87">
    <cfRule type="expression" dxfId="916" priority="43">
      <formula>IF(E87="",FALSE,IF(LEFT(E87,1)=LEFT(E86,1),TRUE,FALSE))</formula>
    </cfRule>
  </conditionalFormatting>
  <conditionalFormatting sqref="E88">
    <cfRule type="expression" dxfId="915" priority="42">
      <formula>IF(E88="",FALSE,IF(OR(LEFT(E88,LEN(E88)-1)=LEFT(E87,LEN(E87)-1),LEFT(E88,LEN(E88)-1)=LEFT(E86,LEN(E86)-1)),TRUE,FALSE))</formula>
    </cfRule>
  </conditionalFormatting>
  <conditionalFormatting sqref="E90">
    <cfRule type="expression" dxfId="914" priority="39">
      <formula>IF(E90="",FALSE,IF(LEFT(E90,1)=LEFT(E89,1),TRUE,FALSE))</formula>
    </cfRule>
  </conditionalFormatting>
  <conditionalFormatting sqref="E91">
    <cfRule type="expression" dxfId="913" priority="38">
      <formula>IF(E91="",FALSE,IF(OR(LEFT(E91,LEN(E91)-1)=LEFT(E90,LEN(E90)-1),LEFT(E91,LEN(E91)-1)=LEFT(E89,LEN(E89)-1)),TRUE,FALSE))</formula>
    </cfRule>
  </conditionalFormatting>
  <conditionalFormatting sqref="E93">
    <cfRule type="expression" dxfId="912" priority="35">
      <formula>IF(E93="",FALSE,IF(LEFT(E93,1)=LEFT(E92,1),TRUE,FALSE))</formula>
    </cfRule>
  </conditionalFormatting>
  <conditionalFormatting sqref="E94">
    <cfRule type="expression" dxfId="911" priority="34">
      <formula>IF(E94="",FALSE,IF(OR(LEFT(E94,LEN(E94)-1)=LEFT(E93,LEN(E93)-1),LEFT(E94,LEN(E94)-1)=LEFT(E92,LEN(E92)-1)),TRUE,FALSE))</formula>
    </cfRule>
  </conditionalFormatting>
  <conditionalFormatting sqref="E96">
    <cfRule type="expression" dxfId="910" priority="31">
      <formula>IF(E96="",FALSE,IF(LEFT(E96,1)=LEFT(E95,1),TRUE,FALSE))</formula>
    </cfRule>
  </conditionalFormatting>
  <conditionalFormatting sqref="E97">
    <cfRule type="expression" dxfId="909" priority="30">
      <formula>IF(E97="",FALSE,IF(OR(LEFT(E97,LEN(E97)-1)=LEFT(E96,LEN(E96)-1),LEFT(E97,LEN(E97)-1)=LEFT(E95,LEN(E95)-1)),TRUE,FALSE))</formula>
    </cfRule>
  </conditionalFormatting>
  <conditionalFormatting sqref="E99">
    <cfRule type="expression" dxfId="908" priority="27">
      <formula>IF(E99="",FALSE,IF(LEFT(E99,1)=LEFT(E98,1),TRUE,FALSE))</formula>
    </cfRule>
  </conditionalFormatting>
  <conditionalFormatting sqref="E100">
    <cfRule type="expression" dxfId="907" priority="26">
      <formula>IF(E100="",FALSE,IF(OR(LEFT(E100,LEN(E100)-1)=LEFT(E99,LEN(E99)-1),LEFT(E100,LEN(E100)-1)=LEFT(E98,LEN(E98)-1)),TRUE,FALSE))</formula>
    </cfRule>
  </conditionalFormatting>
  <conditionalFormatting sqref="E102">
    <cfRule type="expression" dxfId="906" priority="23">
      <formula>IF(E102="",FALSE,IF(LEFT(E102,1)=LEFT(E101,1),TRUE,FALSE))</formula>
    </cfRule>
  </conditionalFormatting>
  <conditionalFormatting sqref="E103">
    <cfRule type="expression" dxfId="905" priority="22">
      <formula>IF(E103="",FALSE,IF(OR(LEFT(E103,LEN(E103)-1)=LEFT(E102,LEN(E102)-1),LEFT(E103,LEN(E103)-1)=LEFT(E101,LEN(E101)-1)),TRUE,FALSE))</formula>
    </cfRule>
  </conditionalFormatting>
  <conditionalFormatting sqref="E105">
    <cfRule type="expression" dxfId="904" priority="19">
      <formula>IF(E105="",FALSE,IF(LEFT(E105,1)=LEFT(E104,1),TRUE,FALSE))</formula>
    </cfRule>
  </conditionalFormatting>
  <conditionalFormatting sqref="E106">
    <cfRule type="expression" dxfId="903" priority="18">
      <formula>IF(E106="",FALSE,IF(OR(LEFT(E106,LEN(E106)-1)=LEFT(E105,LEN(E105)-1),LEFT(E106,LEN(E106)-1)=LEFT(E104,LEN(E104)-1)),TRUE,FALSE))</formula>
    </cfRule>
  </conditionalFormatting>
  <conditionalFormatting sqref="E108">
    <cfRule type="expression" dxfId="902" priority="15">
      <formula>IF(E108="",FALSE,IF(LEFT(E108,1)=LEFT(E107,1),TRUE,FALSE))</formula>
    </cfRule>
  </conditionalFormatting>
  <conditionalFormatting sqref="E111">
    <cfRule type="expression" dxfId="901" priority="12">
      <formula>IF(E111="",FALSE,IF(LEFT(E111,1)=LEFT(E110,1),TRUE,FALSE))</formula>
    </cfRule>
  </conditionalFormatting>
  <conditionalFormatting sqref="E112">
    <cfRule type="expression" dxfId="900" priority="11">
      <formula>IF(E112="",FALSE,IF(OR(LEFT(E112,LEN(E112)-1)=LEFT(E111,LEN(E111)-1),LEFT(E112,LEN(E112)-1)=LEFT(E110,LEN(E110)-1)),TRUE,FALSE))</formula>
    </cfRule>
  </conditionalFormatting>
  <conditionalFormatting sqref="E114">
    <cfRule type="expression" dxfId="899" priority="8">
      <formula>IF(E114="",FALSE,IF(LEFT(E114,1)=LEFT(E113,1),TRUE,FALSE))</formula>
    </cfRule>
  </conditionalFormatting>
  <conditionalFormatting sqref="E117">
    <cfRule type="expression" dxfId="898" priority="5">
      <formula>IF(E117="",FALSE,IF(LEFT(E117,1)=LEFT(E116,1),TRUE,FALSE))</formula>
    </cfRule>
  </conditionalFormatting>
  <conditionalFormatting sqref="E118">
    <cfRule type="expression" dxfId="897" priority="4">
      <formula>IF(E118="",FALSE,IF(OR(LEFT(E118,LEN(E118)-1)=LEFT(E117,LEN(E117)-1),LEFT(E118,LEN(E118)-1)=LEFT(E116,LEN(E116)-1)),TRUE,FALSE))</formula>
    </cfRule>
  </conditionalFormatting>
  <conditionalFormatting sqref="E120">
    <cfRule type="expression" dxfId="896" priority="1">
      <formula>IF(E120="",FALSE,IF(LEFT(E120,1)=LEFT(E119,1),TRUE,FALSE))</formula>
    </cfRule>
  </conditionalFormatting>
  <conditionalFormatting sqref="G2">
    <cfRule type="expression" dxfId="895" priority="154">
      <formula>IF(SUM(G2:G3)&gt;3.7,TRUE,FALSE)</formula>
    </cfRule>
  </conditionalFormatting>
  <conditionalFormatting sqref="G3">
    <cfRule type="expression" dxfId="894" priority="155">
      <formula>IF(SUM(G2:G3)&gt;3.7,TRUE,FALSE)</formula>
    </cfRule>
  </conditionalFormatting>
  <conditionalFormatting sqref="G5">
    <cfRule type="expression" dxfId="893" priority="150">
      <formula>IF(SUM(G5:G6)&gt;3.7,TRUE,FALSE)</formula>
    </cfRule>
  </conditionalFormatting>
  <conditionalFormatting sqref="G6">
    <cfRule type="expression" dxfId="892" priority="151">
      <formula>IF(SUM(G5:G6)&gt;3.7,TRUE,FALSE)</formula>
    </cfRule>
  </conditionalFormatting>
  <conditionalFormatting sqref="G8">
    <cfRule type="expression" dxfId="891" priority="146">
      <formula>IF(SUM(G8:G9)&gt;3.7,TRUE,FALSE)</formula>
    </cfRule>
  </conditionalFormatting>
  <conditionalFormatting sqref="G9">
    <cfRule type="expression" dxfId="890" priority="147">
      <formula>IF(SUM(G8:G9)&gt;3.7,TRUE,FALSE)</formula>
    </cfRule>
  </conditionalFormatting>
  <conditionalFormatting sqref="G11">
    <cfRule type="expression" dxfId="889" priority="142">
      <formula>IF(SUM(G11:G12)&gt;3.7,TRUE,FALSE)</formula>
    </cfRule>
  </conditionalFormatting>
  <conditionalFormatting sqref="G12">
    <cfRule type="expression" dxfId="888" priority="143">
      <formula>IF(SUM(G11:G12)&gt;3.7,TRUE,FALSE)</formula>
    </cfRule>
  </conditionalFormatting>
  <conditionalFormatting sqref="G14">
    <cfRule type="expression" dxfId="887" priority="138">
      <formula>IF(SUM(G14:G15)&gt;3.7,TRUE,FALSE)</formula>
    </cfRule>
  </conditionalFormatting>
  <conditionalFormatting sqref="G15">
    <cfRule type="expression" dxfId="886" priority="139">
      <formula>IF(SUM(G14:G15)&gt;3.7,TRUE,FALSE)</formula>
    </cfRule>
  </conditionalFormatting>
  <conditionalFormatting sqref="G17">
    <cfRule type="expression" dxfId="885" priority="134">
      <formula>IF(SUM(G17:G18)&gt;3.7,TRUE,FALSE)</formula>
    </cfRule>
  </conditionalFormatting>
  <conditionalFormatting sqref="G18">
    <cfRule type="expression" dxfId="884" priority="135">
      <formula>IF(SUM(G17:G18)&gt;3.7,TRUE,FALSE)</formula>
    </cfRule>
  </conditionalFormatting>
  <conditionalFormatting sqref="G20">
    <cfRule type="expression" dxfId="883" priority="130">
      <formula>IF(SUM(G20:G21)&gt;3.7,TRUE,FALSE)</formula>
    </cfRule>
  </conditionalFormatting>
  <conditionalFormatting sqref="G21">
    <cfRule type="expression" dxfId="882" priority="131">
      <formula>IF(SUM(G20:G21)&gt;3.7,TRUE,FALSE)</formula>
    </cfRule>
  </conditionalFormatting>
  <conditionalFormatting sqref="G23">
    <cfRule type="expression" dxfId="881" priority="126">
      <formula>IF(SUM(G23:G24)&gt;3.7,TRUE,FALSE)</formula>
    </cfRule>
  </conditionalFormatting>
  <conditionalFormatting sqref="G24">
    <cfRule type="expression" dxfId="880" priority="127">
      <formula>IF(SUM(G23:G24)&gt;3.7,TRUE,FALSE)</formula>
    </cfRule>
  </conditionalFormatting>
  <conditionalFormatting sqref="G26">
    <cfRule type="expression" dxfId="879" priority="122">
      <formula>IF(SUM(G26:G27)&gt;3.7,TRUE,FALSE)</formula>
    </cfRule>
  </conditionalFormatting>
  <conditionalFormatting sqref="G27">
    <cfRule type="expression" dxfId="878" priority="123">
      <formula>IF(SUM(G26:G27)&gt;3.7,TRUE,FALSE)</formula>
    </cfRule>
  </conditionalFormatting>
  <conditionalFormatting sqref="G29">
    <cfRule type="expression" dxfId="877" priority="118">
      <formula>IF(SUM(G29:G30)&gt;3.7,TRUE,FALSE)</formula>
    </cfRule>
  </conditionalFormatting>
  <conditionalFormatting sqref="G30">
    <cfRule type="expression" dxfId="876" priority="119">
      <formula>IF(SUM(G29:G30)&gt;3.7,TRUE,FALSE)</formula>
    </cfRule>
  </conditionalFormatting>
  <conditionalFormatting sqref="G32">
    <cfRule type="expression" dxfId="875" priority="114">
      <formula>IF(SUM(G32:G33)&gt;3.7,TRUE,FALSE)</formula>
    </cfRule>
  </conditionalFormatting>
  <conditionalFormatting sqref="G33">
    <cfRule type="expression" dxfId="874" priority="115">
      <formula>IF(SUM(G32:G33)&gt;3.7,TRUE,FALSE)</formula>
    </cfRule>
  </conditionalFormatting>
  <conditionalFormatting sqref="G35">
    <cfRule type="expression" dxfId="873" priority="110">
      <formula>IF(SUM(G35:G36)&gt;3.7,TRUE,FALSE)</formula>
    </cfRule>
  </conditionalFormatting>
  <conditionalFormatting sqref="G36">
    <cfRule type="expression" dxfId="872" priority="111">
      <formula>IF(SUM(G35:G36)&gt;3.7,TRUE,FALSE)</formula>
    </cfRule>
  </conditionalFormatting>
  <conditionalFormatting sqref="G38">
    <cfRule type="expression" dxfId="871" priority="106">
      <formula>IF(SUM(G38:G39)&gt;3.7,TRUE,FALSE)</formula>
    </cfRule>
  </conditionalFormatting>
  <conditionalFormatting sqref="G39">
    <cfRule type="expression" dxfId="870" priority="107">
      <formula>IF(SUM(G38:G39)&gt;3.7,TRUE,FALSE)</formula>
    </cfRule>
  </conditionalFormatting>
  <conditionalFormatting sqref="G41">
    <cfRule type="expression" dxfId="869" priority="102">
      <formula>IF(SUM(G41:G42)&gt;3.7,TRUE,FALSE)</formula>
    </cfRule>
  </conditionalFormatting>
  <conditionalFormatting sqref="G42">
    <cfRule type="expression" dxfId="868" priority="103">
      <formula>IF(SUM(G41:G42)&gt;3.7,TRUE,FALSE)</formula>
    </cfRule>
  </conditionalFormatting>
  <conditionalFormatting sqref="G44">
    <cfRule type="expression" dxfId="867" priority="98">
      <formula>IF(SUM(G44:G45)&gt;3.7,TRUE,FALSE)</formula>
    </cfRule>
  </conditionalFormatting>
  <conditionalFormatting sqref="G45">
    <cfRule type="expression" dxfId="866" priority="99">
      <formula>IF(SUM(G44:G45)&gt;3.7,TRUE,FALSE)</formula>
    </cfRule>
  </conditionalFormatting>
  <conditionalFormatting sqref="G47">
    <cfRule type="expression" dxfId="865" priority="94">
      <formula>IF(SUM(G47:G48)&gt;3.7,TRUE,FALSE)</formula>
    </cfRule>
  </conditionalFormatting>
  <conditionalFormatting sqref="G48">
    <cfRule type="expression" dxfId="864" priority="95">
      <formula>IF(SUM(G47:G48)&gt;3.7,TRUE,FALSE)</formula>
    </cfRule>
  </conditionalFormatting>
  <conditionalFormatting sqref="G50">
    <cfRule type="expression" dxfId="863" priority="90">
      <formula>IF(SUM(G50:G51)&gt;3.7,TRUE,FALSE)</formula>
    </cfRule>
  </conditionalFormatting>
  <conditionalFormatting sqref="G51">
    <cfRule type="expression" dxfId="862" priority="91">
      <formula>IF(SUM(G50:G51)&gt;3.7,TRUE,FALSE)</formula>
    </cfRule>
  </conditionalFormatting>
  <conditionalFormatting sqref="G53">
    <cfRule type="expression" dxfId="861" priority="86">
      <formula>IF(SUM(G53:G54)&gt;3.7,TRUE,FALSE)</formula>
    </cfRule>
  </conditionalFormatting>
  <conditionalFormatting sqref="G54">
    <cfRule type="expression" dxfId="860" priority="87">
      <formula>IF(SUM(G53:G54)&gt;3.7,TRUE,FALSE)</formula>
    </cfRule>
  </conditionalFormatting>
  <conditionalFormatting sqref="G56">
    <cfRule type="expression" dxfId="859" priority="82">
      <formula>IF(SUM(G56:G57)&gt;3.7,TRUE,FALSE)</formula>
    </cfRule>
  </conditionalFormatting>
  <conditionalFormatting sqref="G57">
    <cfRule type="expression" dxfId="858" priority="83">
      <formula>IF(SUM(G56:G57)&gt;3.7,TRUE,FALSE)</formula>
    </cfRule>
  </conditionalFormatting>
  <conditionalFormatting sqref="G59">
    <cfRule type="expression" dxfId="857" priority="78">
      <formula>IF(SUM(G59:G60)&gt;3.7,TRUE,FALSE)</formula>
    </cfRule>
  </conditionalFormatting>
  <conditionalFormatting sqref="G60">
    <cfRule type="expression" dxfId="856" priority="79">
      <formula>IF(SUM(G59:G60)&gt;3.7,TRUE,FALSE)</formula>
    </cfRule>
  </conditionalFormatting>
  <conditionalFormatting sqref="G62">
    <cfRule type="expression" dxfId="855" priority="74">
      <formula>IF(SUM(G62:G63)&gt;3.7,TRUE,FALSE)</formula>
    </cfRule>
  </conditionalFormatting>
  <conditionalFormatting sqref="G63">
    <cfRule type="expression" dxfId="854" priority="75">
      <formula>IF(SUM(G62:G63)&gt;3.7,TRUE,FALSE)</formula>
    </cfRule>
  </conditionalFormatting>
  <conditionalFormatting sqref="G65">
    <cfRule type="expression" dxfId="853" priority="70">
      <formula>IF(SUM(G65:G66)&gt;3.7,TRUE,FALSE)</formula>
    </cfRule>
  </conditionalFormatting>
  <conditionalFormatting sqref="G66">
    <cfRule type="expression" dxfId="852" priority="71">
      <formula>IF(SUM(G65:G66)&gt;3.7,TRUE,FALSE)</formula>
    </cfRule>
  </conditionalFormatting>
  <conditionalFormatting sqref="G68">
    <cfRule type="expression" dxfId="851" priority="66">
      <formula>IF(SUM(G68:G69)&gt;3.7,TRUE,FALSE)</formula>
    </cfRule>
  </conditionalFormatting>
  <conditionalFormatting sqref="G69">
    <cfRule type="expression" dxfId="850" priority="67">
      <formula>IF(SUM(G68:G69)&gt;3.7,TRUE,FALSE)</formula>
    </cfRule>
  </conditionalFormatting>
  <conditionalFormatting sqref="G71">
    <cfRule type="expression" dxfId="849" priority="62">
      <formula>IF(SUM(G71:G72)&gt;3.7,TRUE,FALSE)</formula>
    </cfRule>
  </conditionalFormatting>
  <conditionalFormatting sqref="G72">
    <cfRule type="expression" dxfId="848" priority="63">
      <formula>IF(SUM(G71:G72)&gt;3.7,TRUE,FALSE)</formula>
    </cfRule>
  </conditionalFormatting>
  <conditionalFormatting sqref="G74">
    <cfRule type="expression" dxfId="847" priority="58">
      <formula>IF(SUM(G74:G75)&gt;3.7,TRUE,FALSE)</formula>
    </cfRule>
  </conditionalFormatting>
  <conditionalFormatting sqref="G75">
    <cfRule type="expression" dxfId="846" priority="59">
      <formula>IF(SUM(G74:G75)&gt;3.7,TRUE,FALSE)</formula>
    </cfRule>
  </conditionalFormatting>
  <conditionalFormatting sqref="G77">
    <cfRule type="expression" dxfId="845" priority="54">
      <formula>IF(SUM(G77:G78)&gt;3.7,TRUE,FALSE)</formula>
    </cfRule>
  </conditionalFormatting>
  <conditionalFormatting sqref="G78">
    <cfRule type="expression" dxfId="844" priority="55">
      <formula>IF(SUM(G77:G78)&gt;3.7,TRUE,FALSE)</formula>
    </cfRule>
  </conditionalFormatting>
  <conditionalFormatting sqref="G80">
    <cfRule type="expression" dxfId="843" priority="51">
      <formula>IF(SUM(G80:G81)&gt;3.7,TRUE,FALSE)</formula>
    </cfRule>
  </conditionalFormatting>
  <conditionalFormatting sqref="G81">
    <cfRule type="expression" dxfId="842" priority="52">
      <formula>IF(SUM(G80:G81)&gt;3.7,TRUE,FALSE)</formula>
    </cfRule>
  </conditionalFormatting>
  <conditionalFormatting sqref="G83">
    <cfRule type="expression" dxfId="841" priority="47">
      <formula>IF(SUM(G83:G84)&gt;3.7,TRUE,FALSE)</formula>
    </cfRule>
  </conditionalFormatting>
  <conditionalFormatting sqref="G84">
    <cfRule type="expression" dxfId="840" priority="48">
      <formula>IF(SUM(G83:G84)&gt;3.7,TRUE,FALSE)</formula>
    </cfRule>
  </conditionalFormatting>
  <conditionalFormatting sqref="G86">
    <cfRule type="expression" dxfId="839" priority="44">
      <formula>IF(SUM(G86:G87)&gt;3.7,TRUE,FALSE)</formula>
    </cfRule>
  </conditionalFormatting>
  <conditionalFormatting sqref="G87">
    <cfRule type="expression" dxfId="838" priority="45">
      <formula>IF(SUM(G86:G87)&gt;3.7,TRUE,FALSE)</formula>
    </cfRule>
  </conditionalFormatting>
  <conditionalFormatting sqref="G89">
    <cfRule type="expression" dxfId="837" priority="40">
      <formula>IF(SUM(G89:G90)&gt;3.7,TRUE,FALSE)</formula>
    </cfRule>
  </conditionalFormatting>
  <conditionalFormatting sqref="G90">
    <cfRule type="expression" dxfId="836" priority="41">
      <formula>IF(SUM(G89:G90)&gt;3.7,TRUE,FALSE)</formula>
    </cfRule>
  </conditionalFormatting>
  <conditionalFormatting sqref="G92">
    <cfRule type="expression" dxfId="835" priority="36">
      <formula>IF(SUM(G92:G93)&gt;3.7,TRUE,FALSE)</formula>
    </cfRule>
  </conditionalFormatting>
  <conditionalFormatting sqref="G93">
    <cfRule type="expression" dxfId="834" priority="37">
      <formula>IF(SUM(G92:G93)&gt;3.7,TRUE,FALSE)</formula>
    </cfRule>
  </conditionalFormatting>
  <conditionalFormatting sqref="G95">
    <cfRule type="expression" dxfId="833" priority="32">
      <formula>IF(SUM(G95:G96)&gt;3.7,TRUE,FALSE)</formula>
    </cfRule>
  </conditionalFormatting>
  <conditionalFormatting sqref="G96">
    <cfRule type="expression" dxfId="832" priority="33">
      <formula>IF(SUM(G95:G96)&gt;3.7,TRUE,FALSE)</formula>
    </cfRule>
  </conditionalFormatting>
  <conditionalFormatting sqref="G98">
    <cfRule type="expression" dxfId="831" priority="28">
      <formula>IF(SUM(G98:G99)&gt;3.7,TRUE,FALSE)</formula>
    </cfRule>
  </conditionalFormatting>
  <conditionalFormatting sqref="G99">
    <cfRule type="expression" dxfId="830" priority="29">
      <formula>IF(SUM(G98:G99)&gt;3.7,TRUE,FALSE)</formula>
    </cfRule>
  </conditionalFormatting>
  <conditionalFormatting sqref="G101">
    <cfRule type="expression" dxfId="829" priority="24">
      <formula>IF(SUM(G101:G102)&gt;3.7,TRUE,FALSE)</formula>
    </cfRule>
  </conditionalFormatting>
  <conditionalFormatting sqref="G102">
    <cfRule type="expression" dxfId="828" priority="25">
      <formula>IF(SUM(G101:G102)&gt;3.7,TRUE,FALSE)</formula>
    </cfRule>
  </conditionalFormatting>
  <conditionalFormatting sqref="G104">
    <cfRule type="expression" dxfId="827" priority="20">
      <formula>IF(SUM(G104:G105)&gt;3.7,TRUE,FALSE)</formula>
    </cfRule>
  </conditionalFormatting>
  <conditionalFormatting sqref="G105">
    <cfRule type="expression" dxfId="826" priority="21">
      <formula>IF(SUM(G104:G105)&gt;3.7,TRUE,FALSE)</formula>
    </cfRule>
  </conditionalFormatting>
  <conditionalFormatting sqref="G107">
    <cfRule type="expression" dxfId="825" priority="16">
      <formula>IF(SUM(G107:G108)&gt;3.7,TRUE,FALSE)</formula>
    </cfRule>
  </conditionalFormatting>
  <conditionalFormatting sqref="G108">
    <cfRule type="expression" dxfId="824" priority="17">
      <formula>IF(SUM(G107:G108)&gt;3.7,TRUE,FALSE)</formula>
    </cfRule>
  </conditionalFormatting>
  <conditionalFormatting sqref="G110">
    <cfRule type="expression" dxfId="823" priority="13">
      <formula>IF(SUM(G110:G111)&gt;3.7,TRUE,FALSE)</formula>
    </cfRule>
  </conditionalFormatting>
  <conditionalFormatting sqref="G111">
    <cfRule type="expression" dxfId="822" priority="14">
      <formula>IF(SUM(G110:G111)&gt;3.7,TRUE,FALSE)</formula>
    </cfRule>
  </conditionalFormatting>
  <conditionalFormatting sqref="G113">
    <cfRule type="expression" dxfId="821" priority="9">
      <formula>IF(SUM(G113:G114)&gt;3.7,TRUE,FALSE)</formula>
    </cfRule>
  </conditionalFormatting>
  <conditionalFormatting sqref="G114">
    <cfRule type="expression" dxfId="820" priority="10">
      <formula>IF(SUM(G113:G114)&gt;3.7,TRUE,FALSE)</formula>
    </cfRule>
  </conditionalFormatting>
  <conditionalFormatting sqref="G116">
    <cfRule type="expression" dxfId="819" priority="6">
      <formula>IF(SUM(G116:G117)&gt;3.7,TRUE,FALSE)</formula>
    </cfRule>
  </conditionalFormatting>
  <conditionalFormatting sqref="G117">
    <cfRule type="expression" dxfId="818" priority="7">
      <formula>IF(SUM(G116:G117)&gt;3.7,TRUE,FALSE)</formula>
    </cfRule>
  </conditionalFormatting>
  <conditionalFormatting sqref="G119">
    <cfRule type="expression" dxfId="817" priority="2">
      <formula>IF(SUM(G119:G120)&gt;3.7,TRUE,FALSE)</formula>
    </cfRule>
  </conditionalFormatting>
  <conditionalFormatting sqref="G120">
    <cfRule type="expression" dxfId="816" priority="3">
      <formula>IF(SUM(G119:G120)&gt;3.7,TRUE,FALSE)</formula>
    </cfRule>
  </conditionalFormatting>
  <dataValidations count="2">
    <dataValidation type="custom" allowBlank="1" showInputMessage="1" showErrorMessage="1" error="Please enter the FIRST and LAST names of the diver" sqref="B2:B121" xr:uid="{ACD3AED5-B83C-4708-B3E8-3736781E9B18}">
      <formula1>IF(FIND(" ",B2)&gt;1,TRUE,FALSE)</formula1>
    </dataValidation>
    <dataValidation type="custom" showErrorMessage="1" error="Please enter the diver's CLUB" sqref="E2 E5 E8 E11 E14 E17 E20 E23 E26 E29 E32 E35 E38 E41 E44 E47 E50 E53 E56 E59 E62 E65 E68 E71 E74 E77 E80 E83 E86 E89 E92 E95 E98 E101 E104 E107 E110 E113 E116 E119" xr:uid="{053E119B-FFDD-48B1-BF35-08C399084C3F}">
      <formula1>IF(C2&lt;&gt;"",TRUE,FALSE)</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showErrorMessage="1" errorTitle="Oops!" error="Please enter one of the pools in this competition" xr:uid="{437F5FBF-6DEE-478A-931C-5EEF81A77E6C}">
          <x14:formula1>
            <xm:f>DD!$E$1:$E$14</xm:f>
          </x14:formula1>
          <xm:sqref>C2:C121</xm:sqref>
        </x14:dataValidation>
        <x14:dataValidation type="list" allowBlank="1" showDropDown="1" showErrorMessage="1" errorTitle="Oops!" error="Invalid score" xr:uid="{CF7FCF3E-F828-4F62-B2E0-02743F68F806}">
          <x14:formula1>
            <xm:f>DD!$H$1:$H$21</xm:f>
          </x14:formula1>
          <xm:sqref>H2:L121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61C01-5722-48B5-B6CF-04F8CA13835C}">
  <dimension ref="A1:AD123"/>
  <sheetViews>
    <sheetView zoomScaleNormal="100" workbookViewId="0">
      <pane ySplit="1" topLeftCell="A2" activePane="bottomLeft" state="frozen"/>
      <selection activeCell="D8" sqref="D8"/>
      <selection pane="bottomLeft" activeCell="F18" sqref="F18"/>
    </sheetView>
  </sheetViews>
  <sheetFormatPr defaultColWidth="9.140625" defaultRowHeight="15" x14ac:dyDescent="0.25"/>
  <cols>
    <col min="1" max="1" width="3.85546875" customWidth="1"/>
    <col min="2" max="2" width="24.7109375" customWidth="1"/>
    <col min="3" max="3" width="8.42578125" style="10" customWidth="1"/>
    <col min="4" max="4" width="7.85546875" style="10" customWidth="1"/>
    <col min="5" max="5" width="15.7109375" style="10" customWidth="1"/>
    <col min="6" max="6" width="29.85546875" customWidth="1"/>
    <col min="7" max="13" width="9.140625" style="10"/>
    <col min="16" max="16" width="0" hidden="1" customWidth="1"/>
    <col min="17" max="17" width="11.85546875" hidden="1" customWidth="1"/>
    <col min="18" max="30" width="9.140625" hidden="1" customWidth="1"/>
  </cols>
  <sheetData>
    <row r="1" spans="1:19" s="7" customFormat="1" ht="26.25" customHeight="1" x14ac:dyDescent="0.25">
      <c r="A1" s="6" t="s">
        <v>220</v>
      </c>
      <c r="B1" s="6" t="s">
        <v>244</v>
      </c>
      <c r="C1" s="6" t="s">
        <v>215</v>
      </c>
      <c r="D1" s="6"/>
      <c r="E1" s="6" t="s">
        <v>185</v>
      </c>
      <c r="F1" s="6" t="s">
        <v>207</v>
      </c>
      <c r="G1" s="6" t="s">
        <v>184</v>
      </c>
      <c r="H1" s="6" t="s">
        <v>208</v>
      </c>
      <c r="I1" s="6" t="s">
        <v>209</v>
      </c>
      <c r="J1" s="6" t="s">
        <v>210</v>
      </c>
      <c r="K1" s="6" t="s">
        <v>211</v>
      </c>
      <c r="L1" s="6" t="s">
        <v>212</v>
      </c>
      <c r="M1" s="6" t="s">
        <v>213</v>
      </c>
      <c r="N1" s="6" t="s">
        <v>214</v>
      </c>
      <c r="O1" s="6" t="s">
        <v>216</v>
      </c>
    </row>
    <row r="2" spans="1:19" x14ac:dyDescent="0.25">
      <c r="A2" s="97">
        <v>1</v>
      </c>
      <c r="B2" s="98"/>
      <c r="C2" s="99"/>
      <c r="D2" s="10">
        <v>1</v>
      </c>
      <c r="E2" s="5"/>
      <c r="F2" t="str">
        <f>IF($E2="","",IF(ISNA(VLOOKUP($E2,DD!$A$2:$C$150,2,0)),"NO SUCH DIVE",VLOOKUP($E2,DD!$A$2:$C$150,2,0)))</f>
        <v/>
      </c>
      <c r="G2" s="10" t="str">
        <f>IF($E2="","",IF(ISNA(VLOOKUP($E2,DD!$A$2:$C$150,3,0)),"",VLOOKUP($E2,DD!$A$2:$C$150,3,0)))</f>
        <v/>
      </c>
      <c r="H2" s="8"/>
      <c r="I2" s="8"/>
      <c r="J2" s="8"/>
      <c r="K2" s="8"/>
      <c r="L2" s="8"/>
      <c r="M2" s="5"/>
      <c r="N2" s="78">
        <f>IF(G2="",0,IF(COUNT(H2:L2)=3,IF(M2&lt;&gt;"",(SUM(H2:J2)-6)*G2,SUM(H2:J2)*G2),IF(M2&lt;&gt;"",(SUM(H2:L2)-MAX(H2:L2)-MIN(H2:L2)-6)*G2,(SUM(H2:L2)-MAX(H2:L2)-MIN(H2:L2))*G2)))</f>
        <v>0</v>
      </c>
      <c r="O2" s="78">
        <f>IF(N2="","",N2)</f>
        <v>0</v>
      </c>
      <c r="Q2" s="36"/>
      <c r="R2" s="36"/>
      <c r="S2" s="36"/>
    </row>
    <row r="3" spans="1:19" x14ac:dyDescent="0.25">
      <c r="A3" s="97"/>
      <c r="B3" s="98"/>
      <c r="C3" s="99"/>
      <c r="D3" s="10">
        <v>2</v>
      </c>
      <c r="E3" s="5"/>
      <c r="F3" t="str">
        <f>IF($E3="","",IF(ISNA(VLOOKUP($E3,DD!$A$2:$C$150,2,0)),"NO SUCH DIVE",VLOOKUP($E3,DD!$A$2:$C$150,2,0)))</f>
        <v/>
      </c>
      <c r="G3" s="10" t="str">
        <f>IF($E3="","",IF(ISNA(VLOOKUP($E3,DD!$A$2:$C$150,3,0)),"",VLOOKUP($E3,DD!$A$2:$C$150,3,0)))</f>
        <v/>
      </c>
      <c r="H3" s="8"/>
      <c r="I3" s="8"/>
      <c r="J3" s="8"/>
      <c r="K3" s="8"/>
      <c r="L3" s="8"/>
      <c r="M3" s="5"/>
      <c r="N3" s="78">
        <f t="shared" ref="N3:N66" si="0">IF(G3="",0,IF(COUNT(H3:L3)=3,IF(M3&lt;&gt;"",(SUM(H3:J3)-6)*G3,SUM(H3:J3)*G3),IF(M3&lt;&gt;"",(SUM(H3:L3)-MAX(H3:L3)-MIN(H3:L3)-6)*G3,(SUM(H3:L3)-MAX(H3:L3)-MIN(H3:L3))*G3)))</f>
        <v>0</v>
      </c>
      <c r="O3" s="78">
        <f>IF(N3="",O2,N3+O2)</f>
        <v>0</v>
      </c>
      <c r="Q3" s="35"/>
      <c r="R3" s="35"/>
      <c r="S3" s="35"/>
    </row>
    <row r="4" spans="1:19" ht="15.75" thickBot="1" x14ac:dyDescent="0.3">
      <c r="A4" s="97"/>
      <c r="B4" s="98"/>
      <c r="C4" s="99"/>
      <c r="D4" s="10">
        <v>3</v>
      </c>
      <c r="E4" s="5"/>
      <c r="F4" t="str">
        <f>IF($E4="","",IF(ISNA(VLOOKUP($E4,DD!$A$2:$C$150,2,0)),"NO SUCH DIVE",VLOOKUP($E4,DD!$A$2:$C$150,2,0)))</f>
        <v/>
      </c>
      <c r="G4" s="10" t="str">
        <f>IF($E4="","",IF(ISNA(VLOOKUP($E4,DD!$A$2:$C$150,3,0)),"",VLOOKUP($E4,DD!$A$2:$C$150,3,0)))</f>
        <v/>
      </c>
      <c r="H4" s="8"/>
      <c r="I4" s="8"/>
      <c r="J4" s="8"/>
      <c r="K4" s="8"/>
      <c r="L4" s="8"/>
      <c r="M4" s="5"/>
      <c r="N4" s="78">
        <f t="shared" si="0"/>
        <v>0</v>
      </c>
      <c r="O4" s="78">
        <f>IF(N4="",O3,N4+O3)</f>
        <v>0</v>
      </c>
      <c r="Q4" s="35"/>
      <c r="R4" s="35"/>
      <c r="S4" s="35"/>
    </row>
    <row r="5" spans="1:19" ht="15.75" thickBot="1" x14ac:dyDescent="0.3">
      <c r="A5" s="97"/>
      <c r="B5" s="98"/>
      <c r="C5" s="99"/>
      <c r="D5" s="10">
        <v>4</v>
      </c>
      <c r="E5" s="5"/>
      <c r="F5" t="str">
        <f>IF($E5="","",IF(ISNA(VLOOKUP($E5,DD!$A$2:$C$150,2,0)),"NO SUCH DIVE",VLOOKUP($E5,DD!$A$2:$C$150,2,0)))</f>
        <v/>
      </c>
      <c r="G5" s="10" t="str">
        <f>IF($E5="","",IF(ISNA(VLOOKUP($E5,DD!$A$2:$C$150,3,0)),"",VLOOKUP($E5,DD!$A$2:$C$150,3,0)))</f>
        <v/>
      </c>
      <c r="H5" s="8"/>
      <c r="I5" s="8"/>
      <c r="J5" s="8"/>
      <c r="K5" s="8"/>
      <c r="L5" s="8"/>
      <c r="M5" s="5"/>
      <c r="N5" s="78">
        <f t="shared" si="0"/>
        <v>0</v>
      </c>
      <c r="O5" s="79">
        <f>IF(N5="",O4,N5+O4)</f>
        <v>0</v>
      </c>
      <c r="Q5" s="35">
        <f>IF(O5&lt;&gt;"",O5+A2/10000,0)</f>
        <v>1E-4</v>
      </c>
      <c r="R5" s="35">
        <f>B2</f>
        <v>0</v>
      </c>
      <c r="S5" s="35">
        <f>C2</f>
        <v>0</v>
      </c>
    </row>
    <row r="6" spans="1:19" x14ac:dyDescent="0.25">
      <c r="A6" s="94">
        <v>2</v>
      </c>
      <c r="B6" s="95"/>
      <c r="C6" s="96"/>
      <c r="D6" s="18">
        <v>1</v>
      </c>
      <c r="E6" s="19"/>
      <c r="F6" s="20" t="str">
        <f>IF($E6="","",IF(ISNA(VLOOKUP($E6,DD!$A$2:$C$150,2,0)),"NO SUCH DIVE",VLOOKUP($E6,DD!$A$2:$C$150,2,0)))</f>
        <v/>
      </c>
      <c r="G6" s="18" t="str">
        <f>IF($E6="","",IF(ISNA(VLOOKUP($E6,DD!$A$2:$C$150,3,0)),"",VLOOKUP($E6,DD!$A$2:$C$150,3,0)))</f>
        <v/>
      </c>
      <c r="H6" s="21"/>
      <c r="I6" s="21"/>
      <c r="J6" s="21"/>
      <c r="K6" s="21"/>
      <c r="L6" s="21"/>
      <c r="M6" s="19"/>
      <c r="N6" s="80">
        <f t="shared" si="0"/>
        <v>0</v>
      </c>
      <c r="O6" s="80">
        <f t="shared" ref="O6" si="1">IF(N6="","",N6)</f>
        <v>0</v>
      </c>
      <c r="Q6" s="36"/>
      <c r="R6" s="36"/>
      <c r="S6" s="36"/>
    </row>
    <row r="7" spans="1:19" x14ac:dyDescent="0.25">
      <c r="A7" s="94"/>
      <c r="B7" s="95"/>
      <c r="C7" s="96"/>
      <c r="D7" s="18">
        <v>2</v>
      </c>
      <c r="E7" s="19"/>
      <c r="F7" s="20" t="str">
        <f>IF($E7="","",IF(ISNA(VLOOKUP($E7,DD!$A$2:$C$150,2,0)),"NO SUCH DIVE",VLOOKUP($E7,DD!$A$2:$C$150,2,0)))</f>
        <v/>
      </c>
      <c r="G7" s="18" t="str">
        <f>IF($E7="","",IF(ISNA(VLOOKUP($E7,DD!$A$2:$C$150,3,0)),"",VLOOKUP($E7,DD!$A$2:$C$150,3,0)))</f>
        <v/>
      </c>
      <c r="H7" s="21"/>
      <c r="I7" s="21"/>
      <c r="J7" s="21"/>
      <c r="K7" s="21"/>
      <c r="L7" s="21"/>
      <c r="M7" s="19"/>
      <c r="N7" s="80">
        <f t="shared" si="0"/>
        <v>0</v>
      </c>
      <c r="O7" s="80">
        <f t="shared" ref="O7:O9" si="2">IF(N7="",O6,N7+O6)</f>
        <v>0</v>
      </c>
      <c r="Q7" s="35"/>
      <c r="R7" s="35"/>
      <c r="S7" s="35"/>
    </row>
    <row r="8" spans="1:19" ht="15.75" thickBot="1" x14ac:dyDescent="0.3">
      <c r="A8" s="94"/>
      <c r="B8" s="95"/>
      <c r="C8" s="96"/>
      <c r="D8" s="18">
        <v>3</v>
      </c>
      <c r="E8" s="19"/>
      <c r="F8" s="20" t="str">
        <f>IF($E8="","",IF(ISNA(VLOOKUP($E8,DD!$A$2:$C$150,2,0)),"NO SUCH DIVE",VLOOKUP($E8,DD!$A$2:$C$150,2,0)))</f>
        <v/>
      </c>
      <c r="G8" s="18" t="str">
        <f>IF($E8="","",IF(ISNA(VLOOKUP($E8,DD!$A$2:$C$150,3,0)),"",VLOOKUP($E8,DD!$A$2:$C$150,3,0)))</f>
        <v/>
      </c>
      <c r="H8" s="21"/>
      <c r="I8" s="21"/>
      <c r="J8" s="21"/>
      <c r="K8" s="21"/>
      <c r="L8" s="21"/>
      <c r="M8" s="19"/>
      <c r="N8" s="80">
        <f t="shared" si="0"/>
        <v>0</v>
      </c>
      <c r="O8" s="80">
        <f t="shared" si="2"/>
        <v>0</v>
      </c>
      <c r="Q8" s="35"/>
      <c r="R8" s="35"/>
      <c r="S8" s="35"/>
    </row>
    <row r="9" spans="1:19" ht="15.75" thickBot="1" x14ac:dyDescent="0.3">
      <c r="A9" s="94"/>
      <c r="B9" s="95"/>
      <c r="C9" s="96"/>
      <c r="D9" s="18">
        <v>4</v>
      </c>
      <c r="E9" s="19"/>
      <c r="F9" s="20" t="str">
        <f>IF($E9="","",IF(ISNA(VLOOKUP($E9,DD!$A$2:$C$150,2,0)),"NO SUCH DIVE",VLOOKUP($E9,DD!$A$2:$C$150,2,0)))</f>
        <v/>
      </c>
      <c r="G9" s="18" t="str">
        <f>IF($E9="","",IF(ISNA(VLOOKUP($E9,DD!$A$2:$C$150,3,0)),"",VLOOKUP($E9,DD!$A$2:$C$150,3,0)))</f>
        <v/>
      </c>
      <c r="H9" s="21"/>
      <c r="I9" s="21"/>
      <c r="J9" s="21"/>
      <c r="K9" s="21"/>
      <c r="L9" s="21"/>
      <c r="M9" s="19"/>
      <c r="N9" s="80">
        <f t="shared" si="0"/>
        <v>0</v>
      </c>
      <c r="O9" s="81">
        <f t="shared" si="2"/>
        <v>0</v>
      </c>
      <c r="Q9" s="35">
        <f t="shared" ref="Q9" si="3">IF(O9&lt;&gt;"",O9+A6/10000,0)</f>
        <v>2.0000000000000001E-4</v>
      </c>
      <c r="R9" s="35">
        <f t="shared" ref="R9:S9" si="4">B6</f>
        <v>0</v>
      </c>
      <c r="S9" s="35">
        <f t="shared" si="4"/>
        <v>0</v>
      </c>
    </row>
    <row r="10" spans="1:19" x14ac:dyDescent="0.25">
      <c r="A10" s="97">
        <v>3</v>
      </c>
      <c r="B10" s="98"/>
      <c r="C10" s="99"/>
      <c r="D10" s="10">
        <v>1</v>
      </c>
      <c r="E10" s="5"/>
      <c r="F10" t="str">
        <f>IF($E10="","",IF(ISNA(VLOOKUP($E10,DD!$A$2:$C$150,2,0)),"NO SUCH DIVE",VLOOKUP($E10,DD!$A$2:$C$150,2,0)))</f>
        <v/>
      </c>
      <c r="G10" s="10" t="str">
        <f>IF($E10="","",IF(ISNA(VLOOKUP($E10,DD!$A$2:$C$150,3,0)),"",VLOOKUP($E10,DD!$A$2:$C$150,3,0)))</f>
        <v/>
      </c>
      <c r="H10" s="8"/>
      <c r="I10" s="8"/>
      <c r="J10" s="8"/>
      <c r="K10" s="8"/>
      <c r="L10" s="8"/>
      <c r="M10" s="5"/>
      <c r="N10" s="78">
        <f t="shared" si="0"/>
        <v>0</v>
      </c>
      <c r="O10" s="78">
        <f t="shared" ref="O10" si="5">IF(N10="","",N10)</f>
        <v>0</v>
      </c>
      <c r="Q10" s="36"/>
      <c r="R10" s="36"/>
      <c r="S10" s="36"/>
    </row>
    <row r="11" spans="1:19" x14ac:dyDescent="0.25">
      <c r="A11" s="97"/>
      <c r="B11" s="98"/>
      <c r="C11" s="99"/>
      <c r="D11" s="10">
        <v>2</v>
      </c>
      <c r="E11" s="5"/>
      <c r="F11" t="str">
        <f>IF($E11="","",IF(ISNA(VLOOKUP($E11,DD!$A$2:$C$150,2,0)),"NO SUCH DIVE",VLOOKUP($E11,DD!$A$2:$C$150,2,0)))</f>
        <v/>
      </c>
      <c r="G11" s="10" t="str">
        <f>IF($E11="","",IF(ISNA(VLOOKUP($E11,DD!$A$2:$C$150,3,0)),"",VLOOKUP($E11,DD!$A$2:$C$150,3,0)))</f>
        <v/>
      </c>
      <c r="H11" s="8"/>
      <c r="I11" s="8"/>
      <c r="J11" s="8"/>
      <c r="K11" s="8"/>
      <c r="L11" s="8"/>
      <c r="M11" s="5"/>
      <c r="N11" s="78">
        <f t="shared" si="0"/>
        <v>0</v>
      </c>
      <c r="O11" s="78">
        <f t="shared" ref="O11:O13" si="6">IF(N11="",O10,N11+O10)</f>
        <v>0</v>
      </c>
      <c r="Q11" s="35"/>
      <c r="R11" s="35"/>
      <c r="S11" s="35"/>
    </row>
    <row r="12" spans="1:19" ht="15.75" thickBot="1" x14ac:dyDescent="0.3">
      <c r="A12" s="97"/>
      <c r="B12" s="98"/>
      <c r="C12" s="99"/>
      <c r="D12" s="10">
        <v>3</v>
      </c>
      <c r="E12" s="5"/>
      <c r="F12" t="str">
        <f>IF($E12="","",IF(ISNA(VLOOKUP($E12,DD!$A$2:$C$150,2,0)),"NO SUCH DIVE",VLOOKUP($E12,DD!$A$2:$C$150,2,0)))</f>
        <v/>
      </c>
      <c r="G12" s="10" t="str">
        <f>IF($E12="","",IF(ISNA(VLOOKUP($E12,DD!$A$2:$C$150,3,0)),"",VLOOKUP($E12,DD!$A$2:$C$150,3,0)))</f>
        <v/>
      </c>
      <c r="H12" s="8"/>
      <c r="I12" s="8"/>
      <c r="J12" s="8"/>
      <c r="K12" s="8"/>
      <c r="L12" s="8"/>
      <c r="M12" s="5"/>
      <c r="N12" s="78">
        <f t="shared" si="0"/>
        <v>0</v>
      </c>
      <c r="O12" s="78">
        <f t="shared" si="6"/>
        <v>0</v>
      </c>
      <c r="Q12" s="35"/>
      <c r="R12" s="35"/>
      <c r="S12" s="35"/>
    </row>
    <row r="13" spans="1:19" ht="15.75" thickBot="1" x14ac:dyDescent="0.3">
      <c r="A13" s="97"/>
      <c r="B13" s="98"/>
      <c r="C13" s="99"/>
      <c r="D13" s="10">
        <v>4</v>
      </c>
      <c r="E13" s="5"/>
      <c r="F13" t="str">
        <f>IF($E13="","",IF(ISNA(VLOOKUP($E13,DD!$A$2:$C$150,2,0)),"NO SUCH DIVE",VLOOKUP($E13,DD!$A$2:$C$150,2,0)))</f>
        <v/>
      </c>
      <c r="G13" s="10" t="str">
        <f>IF($E13="","",IF(ISNA(VLOOKUP($E13,DD!$A$2:$C$150,3,0)),"",VLOOKUP($E13,DD!$A$2:$C$150,3,0)))</f>
        <v/>
      </c>
      <c r="H13" s="8"/>
      <c r="I13" s="8"/>
      <c r="J13" s="8"/>
      <c r="K13" s="8"/>
      <c r="L13" s="8"/>
      <c r="M13" s="5"/>
      <c r="N13" s="78">
        <f t="shared" si="0"/>
        <v>0</v>
      </c>
      <c r="O13" s="79">
        <f t="shared" si="6"/>
        <v>0</v>
      </c>
      <c r="Q13" s="35">
        <f t="shared" ref="Q13" si="7">IF(O13&lt;&gt;"",O13+A10/10000,0)</f>
        <v>2.9999999999999997E-4</v>
      </c>
      <c r="R13" s="35">
        <f t="shared" ref="R13:S13" si="8">B10</f>
        <v>0</v>
      </c>
      <c r="S13" s="35">
        <f t="shared" si="8"/>
        <v>0</v>
      </c>
    </row>
    <row r="14" spans="1:19" x14ac:dyDescent="0.25">
      <c r="A14" s="94">
        <v>4</v>
      </c>
      <c r="B14" s="95"/>
      <c r="C14" s="96"/>
      <c r="D14" s="18">
        <v>1</v>
      </c>
      <c r="E14" s="19"/>
      <c r="F14" s="20" t="str">
        <f>IF($E14="","",IF(ISNA(VLOOKUP($E14,DD!$A$2:$C$150,2,0)),"NO SUCH DIVE",VLOOKUP($E14,DD!$A$2:$C$150,2,0)))</f>
        <v/>
      </c>
      <c r="G14" s="18" t="str">
        <f>IF($E14="","",IF(ISNA(VLOOKUP($E14,DD!$A$2:$C$150,3,0)),"",VLOOKUP($E14,DD!$A$2:$C$150,3,0)))</f>
        <v/>
      </c>
      <c r="H14" s="21"/>
      <c r="I14" s="21"/>
      <c r="J14" s="21"/>
      <c r="K14" s="21"/>
      <c r="L14" s="21"/>
      <c r="M14" s="19"/>
      <c r="N14" s="80">
        <f t="shared" si="0"/>
        <v>0</v>
      </c>
      <c r="O14" s="80">
        <f t="shared" ref="O14" si="9">IF(N14="","",N14)</f>
        <v>0</v>
      </c>
      <c r="Q14" s="36"/>
      <c r="R14" s="36"/>
      <c r="S14" s="36"/>
    </row>
    <row r="15" spans="1:19" x14ac:dyDescent="0.25">
      <c r="A15" s="94"/>
      <c r="B15" s="95"/>
      <c r="C15" s="96"/>
      <c r="D15" s="18">
        <v>2</v>
      </c>
      <c r="E15" s="19"/>
      <c r="F15" s="20" t="str">
        <f>IF($E15="","",IF(ISNA(VLOOKUP($E15,DD!$A$2:$C$150,2,0)),"NO SUCH DIVE",VLOOKUP($E15,DD!$A$2:$C$150,2,0)))</f>
        <v/>
      </c>
      <c r="G15" s="18" t="str">
        <f>IF($E15="","",IF(ISNA(VLOOKUP($E15,DD!$A$2:$C$150,3,0)),"",VLOOKUP($E15,DD!$A$2:$C$150,3,0)))</f>
        <v/>
      </c>
      <c r="H15" s="21"/>
      <c r="I15" s="21"/>
      <c r="J15" s="21"/>
      <c r="K15" s="21"/>
      <c r="L15" s="21"/>
      <c r="M15" s="19"/>
      <c r="N15" s="80">
        <f t="shared" si="0"/>
        <v>0</v>
      </c>
      <c r="O15" s="80">
        <f t="shared" ref="O15:O17" si="10">IF(N15="",O14,N15+O14)</f>
        <v>0</v>
      </c>
      <c r="Q15" s="35"/>
      <c r="R15" s="35"/>
      <c r="S15" s="35"/>
    </row>
    <row r="16" spans="1:19" ht="15.75" thickBot="1" x14ac:dyDescent="0.3">
      <c r="A16" s="94"/>
      <c r="B16" s="95"/>
      <c r="C16" s="96"/>
      <c r="D16" s="18">
        <v>3</v>
      </c>
      <c r="E16" s="19"/>
      <c r="F16" s="20" t="str">
        <f>IF($E16="","",IF(ISNA(VLOOKUP($E16,DD!$A$2:$C$150,2,0)),"NO SUCH DIVE",VLOOKUP($E16,DD!$A$2:$C$150,2,0)))</f>
        <v/>
      </c>
      <c r="G16" s="18" t="str">
        <f>IF($E16="","",IF(ISNA(VLOOKUP($E16,DD!$A$2:$C$150,3,0)),"",VLOOKUP($E16,DD!$A$2:$C$150,3,0)))</f>
        <v/>
      </c>
      <c r="H16" s="21"/>
      <c r="I16" s="21"/>
      <c r="J16" s="21"/>
      <c r="K16" s="21"/>
      <c r="L16" s="21"/>
      <c r="M16" s="19"/>
      <c r="N16" s="80">
        <f t="shared" si="0"/>
        <v>0</v>
      </c>
      <c r="O16" s="80">
        <f t="shared" si="10"/>
        <v>0</v>
      </c>
      <c r="Q16" s="35"/>
      <c r="R16" s="35"/>
      <c r="S16" s="35"/>
    </row>
    <row r="17" spans="1:19" ht="15.75" thickBot="1" x14ac:dyDescent="0.3">
      <c r="A17" s="94"/>
      <c r="B17" s="95"/>
      <c r="C17" s="96"/>
      <c r="D17" s="18">
        <v>4</v>
      </c>
      <c r="E17" s="19"/>
      <c r="F17" s="20" t="str">
        <f>IF($E17="","",IF(ISNA(VLOOKUP($E17,DD!$A$2:$C$150,2,0)),"NO SUCH DIVE",VLOOKUP($E17,DD!$A$2:$C$150,2,0)))</f>
        <v/>
      </c>
      <c r="G17" s="18" t="str">
        <f>IF($E17="","",IF(ISNA(VLOOKUP($E17,DD!$A$2:$C$150,3,0)),"",VLOOKUP($E17,DD!$A$2:$C$150,3,0)))</f>
        <v/>
      </c>
      <c r="H17" s="21"/>
      <c r="I17" s="21"/>
      <c r="J17" s="21"/>
      <c r="K17" s="21"/>
      <c r="L17" s="21"/>
      <c r="M17" s="19"/>
      <c r="N17" s="80">
        <f t="shared" si="0"/>
        <v>0</v>
      </c>
      <c r="O17" s="81">
        <f t="shared" si="10"/>
        <v>0</v>
      </c>
      <c r="Q17" s="35">
        <f t="shared" ref="Q17" si="11">IF(O17&lt;&gt;"",O17+A14/10000,0)</f>
        <v>4.0000000000000002E-4</v>
      </c>
      <c r="R17" s="35">
        <f t="shared" ref="R17:S17" si="12">B14</f>
        <v>0</v>
      </c>
      <c r="S17" s="35">
        <f t="shared" si="12"/>
        <v>0</v>
      </c>
    </row>
    <row r="18" spans="1:19" x14ac:dyDescent="0.25">
      <c r="A18" s="97">
        <v>5</v>
      </c>
      <c r="B18" s="98"/>
      <c r="C18" s="99"/>
      <c r="D18" s="10">
        <v>1</v>
      </c>
      <c r="E18" s="5"/>
      <c r="F18" t="str">
        <f>IF($E18="","",IF(ISNA(VLOOKUP($E18,DD!$A$2:$C$150,2,0)),"NO SUCH DIVE",VLOOKUP($E18,DD!$A$2:$C$150,2,0)))</f>
        <v/>
      </c>
      <c r="G18" s="10" t="str">
        <f>IF($E18="","",IF(ISNA(VLOOKUP($E18,DD!$A$2:$C$150,3,0)),"",VLOOKUP($E18,DD!$A$2:$C$150,3,0)))</f>
        <v/>
      </c>
      <c r="H18" s="8"/>
      <c r="I18" s="8"/>
      <c r="J18" s="8"/>
      <c r="K18" s="8"/>
      <c r="L18" s="8"/>
      <c r="M18" s="5"/>
      <c r="N18" s="78">
        <f t="shared" si="0"/>
        <v>0</v>
      </c>
      <c r="O18" s="78">
        <f t="shared" ref="O18" si="13">IF(N18="","",N18)</f>
        <v>0</v>
      </c>
      <c r="Q18" s="36"/>
      <c r="R18" s="36"/>
      <c r="S18" s="36"/>
    </row>
    <row r="19" spans="1:19" x14ac:dyDescent="0.25">
      <c r="A19" s="97"/>
      <c r="B19" s="98"/>
      <c r="C19" s="99"/>
      <c r="D19" s="10">
        <v>2</v>
      </c>
      <c r="E19" s="5"/>
      <c r="F19" t="str">
        <f>IF($E19="","",IF(ISNA(VLOOKUP($E19,DD!$A$2:$C$150,2,0)),"NO SUCH DIVE",VLOOKUP($E19,DD!$A$2:$C$150,2,0)))</f>
        <v/>
      </c>
      <c r="G19" s="10" t="str">
        <f>IF($E19="","",IF(ISNA(VLOOKUP($E19,DD!$A$2:$C$150,3,0)),"",VLOOKUP($E19,DD!$A$2:$C$150,3,0)))</f>
        <v/>
      </c>
      <c r="H19" s="8"/>
      <c r="I19" s="8"/>
      <c r="J19" s="8"/>
      <c r="K19" s="8"/>
      <c r="L19" s="8"/>
      <c r="M19" s="5"/>
      <c r="N19" s="78">
        <f t="shared" si="0"/>
        <v>0</v>
      </c>
      <c r="O19" s="78">
        <f t="shared" ref="O19:O21" si="14">IF(N19="",O18,N19+O18)</f>
        <v>0</v>
      </c>
      <c r="Q19" s="35"/>
      <c r="R19" s="35"/>
      <c r="S19" s="35"/>
    </row>
    <row r="20" spans="1:19" ht="15.75" thickBot="1" x14ac:dyDescent="0.3">
      <c r="A20" s="97"/>
      <c r="B20" s="98"/>
      <c r="C20" s="99"/>
      <c r="D20" s="10">
        <v>3</v>
      </c>
      <c r="E20" s="5"/>
      <c r="F20" t="str">
        <f>IF($E20="","",IF(ISNA(VLOOKUP($E20,DD!$A$2:$C$150,2,0)),"NO SUCH DIVE",VLOOKUP($E20,DD!$A$2:$C$150,2,0)))</f>
        <v/>
      </c>
      <c r="G20" s="10" t="str">
        <f>IF($E20="","",IF(ISNA(VLOOKUP($E20,DD!$A$2:$C$150,3,0)),"",VLOOKUP($E20,DD!$A$2:$C$150,3,0)))</f>
        <v/>
      </c>
      <c r="H20" s="8"/>
      <c r="I20" s="8"/>
      <c r="J20" s="8"/>
      <c r="K20" s="8"/>
      <c r="L20" s="8"/>
      <c r="M20" s="5"/>
      <c r="N20" s="78">
        <f t="shared" si="0"/>
        <v>0</v>
      </c>
      <c r="O20" s="78">
        <f t="shared" si="14"/>
        <v>0</v>
      </c>
      <c r="Q20" s="35"/>
      <c r="R20" s="35"/>
      <c r="S20" s="35"/>
    </row>
    <row r="21" spans="1:19" ht="15.75" thickBot="1" x14ac:dyDescent="0.3">
      <c r="A21" s="97"/>
      <c r="B21" s="98"/>
      <c r="C21" s="99"/>
      <c r="D21" s="10">
        <v>4</v>
      </c>
      <c r="E21" s="5"/>
      <c r="F21" t="str">
        <f>IF($E21="","",IF(ISNA(VLOOKUP($E21,DD!$A$2:$C$150,2,0)),"NO SUCH DIVE",VLOOKUP($E21,DD!$A$2:$C$150,2,0)))</f>
        <v/>
      </c>
      <c r="G21" s="10" t="str">
        <f>IF($E21="","",IF(ISNA(VLOOKUP($E21,DD!$A$2:$C$150,3,0)),"",VLOOKUP($E21,DD!$A$2:$C$150,3,0)))</f>
        <v/>
      </c>
      <c r="H21" s="8"/>
      <c r="I21" s="8"/>
      <c r="J21" s="8"/>
      <c r="K21" s="8"/>
      <c r="L21" s="8"/>
      <c r="M21" s="5"/>
      <c r="N21" s="78">
        <f t="shared" si="0"/>
        <v>0</v>
      </c>
      <c r="O21" s="79">
        <f t="shared" si="14"/>
        <v>0</v>
      </c>
      <c r="Q21" s="35">
        <f t="shared" ref="Q21" si="15">IF(O21&lt;&gt;"",O21+A18/10000,0)</f>
        <v>5.0000000000000001E-4</v>
      </c>
      <c r="R21" s="35">
        <f t="shared" ref="R21:S21" si="16">B18</f>
        <v>0</v>
      </c>
      <c r="S21" s="35">
        <f t="shared" si="16"/>
        <v>0</v>
      </c>
    </row>
    <row r="22" spans="1:19" x14ac:dyDescent="0.25">
      <c r="A22" s="94">
        <v>6</v>
      </c>
      <c r="B22" s="95"/>
      <c r="C22" s="96"/>
      <c r="D22" s="18">
        <v>1</v>
      </c>
      <c r="E22" s="19"/>
      <c r="F22" s="20" t="str">
        <f>IF($E22="","",IF(ISNA(VLOOKUP($E22,DD!$A$2:$C$150,2,0)),"NO SUCH DIVE",VLOOKUP($E22,DD!$A$2:$C$150,2,0)))</f>
        <v/>
      </c>
      <c r="G22" s="18" t="str">
        <f>IF($E22="","",IF(ISNA(VLOOKUP($E22,DD!$A$2:$C$150,3,0)),"",VLOOKUP($E22,DD!$A$2:$C$150,3,0)))</f>
        <v/>
      </c>
      <c r="H22" s="21"/>
      <c r="I22" s="21"/>
      <c r="J22" s="21"/>
      <c r="K22" s="21"/>
      <c r="L22" s="21"/>
      <c r="M22" s="19"/>
      <c r="N22" s="80">
        <f t="shared" si="0"/>
        <v>0</v>
      </c>
      <c r="O22" s="80">
        <f t="shared" ref="O22" si="17">IF(N22="","",N22)</f>
        <v>0</v>
      </c>
      <c r="Q22" s="36"/>
      <c r="R22" s="36"/>
      <c r="S22" s="36"/>
    </row>
    <row r="23" spans="1:19" x14ac:dyDescent="0.25">
      <c r="A23" s="94"/>
      <c r="B23" s="95"/>
      <c r="C23" s="96"/>
      <c r="D23" s="18">
        <v>2</v>
      </c>
      <c r="E23" s="19"/>
      <c r="F23" s="20" t="str">
        <f>IF($E23="","",IF(ISNA(VLOOKUP($E23,DD!$A$2:$C$150,2,0)),"NO SUCH DIVE",VLOOKUP($E23,DD!$A$2:$C$150,2,0)))</f>
        <v/>
      </c>
      <c r="G23" s="18" t="str">
        <f>IF($E23="","",IF(ISNA(VLOOKUP($E23,DD!$A$2:$C$150,3,0)),"",VLOOKUP($E23,DD!$A$2:$C$150,3,0)))</f>
        <v/>
      </c>
      <c r="H23" s="21"/>
      <c r="I23" s="21"/>
      <c r="J23" s="21"/>
      <c r="K23" s="21"/>
      <c r="L23" s="21"/>
      <c r="M23" s="19"/>
      <c r="N23" s="80">
        <f t="shared" si="0"/>
        <v>0</v>
      </c>
      <c r="O23" s="80">
        <f t="shared" ref="O23:O25" si="18">IF(N23="",O22,N23+O22)</f>
        <v>0</v>
      </c>
      <c r="Q23" s="35"/>
      <c r="R23" s="35"/>
      <c r="S23" s="35"/>
    </row>
    <row r="24" spans="1:19" ht="15.75" thickBot="1" x14ac:dyDescent="0.3">
      <c r="A24" s="94"/>
      <c r="B24" s="95"/>
      <c r="C24" s="96"/>
      <c r="D24" s="18">
        <v>3</v>
      </c>
      <c r="E24" s="19"/>
      <c r="F24" s="20" t="str">
        <f>IF($E24="","",IF(ISNA(VLOOKUP($E24,DD!$A$2:$C$150,2,0)),"NO SUCH DIVE",VLOOKUP($E24,DD!$A$2:$C$150,2,0)))</f>
        <v/>
      </c>
      <c r="G24" s="18" t="str">
        <f>IF($E24="","",IF(ISNA(VLOOKUP($E24,DD!$A$2:$C$150,3,0)),"",VLOOKUP($E24,DD!$A$2:$C$150,3,0)))</f>
        <v/>
      </c>
      <c r="H24" s="21"/>
      <c r="I24" s="21"/>
      <c r="J24" s="21"/>
      <c r="K24" s="21"/>
      <c r="L24" s="21"/>
      <c r="M24" s="19"/>
      <c r="N24" s="80">
        <f t="shared" si="0"/>
        <v>0</v>
      </c>
      <c r="O24" s="80">
        <f t="shared" si="18"/>
        <v>0</v>
      </c>
      <c r="Q24" s="35"/>
      <c r="R24" s="35"/>
      <c r="S24" s="35"/>
    </row>
    <row r="25" spans="1:19" ht="15.75" thickBot="1" x14ac:dyDescent="0.3">
      <c r="A25" s="94"/>
      <c r="B25" s="95"/>
      <c r="C25" s="96"/>
      <c r="D25" s="18">
        <v>4</v>
      </c>
      <c r="E25" s="19"/>
      <c r="F25" s="20" t="str">
        <f>IF($E25="","",IF(ISNA(VLOOKUP($E25,DD!$A$2:$C$150,2,0)),"NO SUCH DIVE",VLOOKUP($E25,DD!$A$2:$C$150,2,0)))</f>
        <v/>
      </c>
      <c r="G25" s="18" t="str">
        <f>IF($E25="","",IF(ISNA(VLOOKUP($E25,DD!$A$2:$C$150,3,0)),"",VLOOKUP($E25,DD!$A$2:$C$150,3,0)))</f>
        <v/>
      </c>
      <c r="H25" s="21"/>
      <c r="I25" s="21"/>
      <c r="J25" s="21"/>
      <c r="K25" s="21"/>
      <c r="L25" s="21"/>
      <c r="M25" s="19"/>
      <c r="N25" s="80">
        <f t="shared" si="0"/>
        <v>0</v>
      </c>
      <c r="O25" s="81">
        <f t="shared" si="18"/>
        <v>0</v>
      </c>
      <c r="Q25" s="35">
        <f t="shared" ref="Q25" si="19">IF(O25&lt;&gt;"",O25+A22/10000,0)</f>
        <v>5.9999999999999995E-4</v>
      </c>
      <c r="R25" s="35">
        <f t="shared" ref="R25:S25" si="20">B22</f>
        <v>0</v>
      </c>
      <c r="S25" s="35">
        <f t="shared" si="20"/>
        <v>0</v>
      </c>
    </row>
    <row r="26" spans="1:19" x14ac:dyDescent="0.25">
      <c r="A26" s="97">
        <v>7</v>
      </c>
      <c r="B26" s="98"/>
      <c r="C26" s="99"/>
      <c r="D26" s="10">
        <v>1</v>
      </c>
      <c r="E26" s="5"/>
      <c r="F26" t="str">
        <f>IF($E26="","",IF(ISNA(VLOOKUP($E26,DD!$A$2:$C$150,2,0)),"NO SUCH DIVE",VLOOKUP($E26,DD!$A$2:$C$150,2,0)))</f>
        <v/>
      </c>
      <c r="G26" s="10" t="str">
        <f>IF($E26="","",IF(ISNA(VLOOKUP($E26,DD!$A$2:$C$150,3,0)),"",VLOOKUP($E26,DD!$A$2:$C$150,3,0)))</f>
        <v/>
      </c>
      <c r="H26" s="8"/>
      <c r="I26" s="8"/>
      <c r="J26" s="8"/>
      <c r="K26" s="8"/>
      <c r="L26" s="8"/>
      <c r="M26" s="5"/>
      <c r="N26" s="78">
        <f t="shared" si="0"/>
        <v>0</v>
      </c>
      <c r="O26" s="78">
        <f t="shared" ref="O26" si="21">IF(N26="","",N26)</f>
        <v>0</v>
      </c>
      <c r="Q26" s="36"/>
      <c r="R26" s="36"/>
      <c r="S26" s="36"/>
    </row>
    <row r="27" spans="1:19" x14ac:dyDescent="0.25">
      <c r="A27" s="97"/>
      <c r="B27" s="98"/>
      <c r="C27" s="99"/>
      <c r="D27" s="10">
        <v>2</v>
      </c>
      <c r="E27" s="5"/>
      <c r="F27" t="str">
        <f>IF($E27="","",IF(ISNA(VLOOKUP($E27,DD!$A$2:$C$150,2,0)),"NO SUCH DIVE",VLOOKUP($E27,DD!$A$2:$C$150,2,0)))</f>
        <v/>
      </c>
      <c r="G27" s="10" t="str">
        <f>IF($E27="","",IF(ISNA(VLOOKUP($E27,DD!$A$2:$C$150,3,0)),"",VLOOKUP($E27,DD!$A$2:$C$150,3,0)))</f>
        <v/>
      </c>
      <c r="H27" s="8"/>
      <c r="I27" s="8"/>
      <c r="J27" s="8"/>
      <c r="K27" s="8"/>
      <c r="L27" s="8"/>
      <c r="M27" s="5"/>
      <c r="N27" s="78">
        <f t="shared" si="0"/>
        <v>0</v>
      </c>
      <c r="O27" s="78">
        <f t="shared" ref="O27:O29" si="22">IF(N27="",O26,N27+O26)</f>
        <v>0</v>
      </c>
      <c r="Q27" s="35"/>
      <c r="R27" s="35"/>
      <c r="S27" s="35"/>
    </row>
    <row r="28" spans="1:19" ht="15.75" thickBot="1" x14ac:dyDescent="0.3">
      <c r="A28" s="97"/>
      <c r="B28" s="98"/>
      <c r="C28" s="99"/>
      <c r="D28" s="10">
        <v>3</v>
      </c>
      <c r="E28" s="5"/>
      <c r="F28" t="str">
        <f>IF($E28="","",IF(ISNA(VLOOKUP($E28,DD!$A$2:$C$150,2,0)),"NO SUCH DIVE",VLOOKUP($E28,DD!$A$2:$C$150,2,0)))</f>
        <v/>
      </c>
      <c r="G28" s="10" t="str">
        <f>IF($E28="","",IF(ISNA(VLOOKUP($E28,DD!$A$2:$C$150,3,0)),"",VLOOKUP($E28,DD!$A$2:$C$150,3,0)))</f>
        <v/>
      </c>
      <c r="H28" s="8"/>
      <c r="I28" s="8"/>
      <c r="J28" s="8"/>
      <c r="K28" s="8"/>
      <c r="L28" s="8"/>
      <c r="M28" s="5"/>
      <c r="N28" s="78">
        <f t="shared" si="0"/>
        <v>0</v>
      </c>
      <c r="O28" s="78">
        <f t="shared" si="22"/>
        <v>0</v>
      </c>
      <c r="Q28" s="35"/>
      <c r="R28" s="35"/>
      <c r="S28" s="35"/>
    </row>
    <row r="29" spans="1:19" ht="15.75" thickBot="1" x14ac:dyDescent="0.3">
      <c r="A29" s="97"/>
      <c r="B29" s="98"/>
      <c r="C29" s="99"/>
      <c r="D29" s="10">
        <v>4</v>
      </c>
      <c r="E29" s="5"/>
      <c r="F29" t="str">
        <f>IF($E29="","",IF(ISNA(VLOOKUP($E29,DD!$A$2:$C$150,2,0)),"NO SUCH DIVE",VLOOKUP($E29,DD!$A$2:$C$150,2,0)))</f>
        <v/>
      </c>
      <c r="G29" s="10" t="str">
        <f>IF($E29="","",IF(ISNA(VLOOKUP($E29,DD!$A$2:$C$150,3,0)),"",VLOOKUP($E29,DD!$A$2:$C$150,3,0)))</f>
        <v/>
      </c>
      <c r="H29" s="8"/>
      <c r="I29" s="8"/>
      <c r="J29" s="8"/>
      <c r="K29" s="8"/>
      <c r="L29" s="8"/>
      <c r="M29" s="5"/>
      <c r="N29" s="78">
        <f t="shared" si="0"/>
        <v>0</v>
      </c>
      <c r="O29" s="79">
        <f t="shared" si="22"/>
        <v>0</v>
      </c>
      <c r="Q29" s="35">
        <f t="shared" ref="Q29" si="23">IF(O29&lt;&gt;"",O29+A26/10000,0)</f>
        <v>6.9999999999999999E-4</v>
      </c>
      <c r="R29" s="35">
        <f t="shared" ref="R29:S29" si="24">B26</f>
        <v>0</v>
      </c>
      <c r="S29" s="35">
        <f t="shared" si="24"/>
        <v>0</v>
      </c>
    </row>
    <row r="30" spans="1:19" x14ac:dyDescent="0.25">
      <c r="A30" s="94">
        <v>8</v>
      </c>
      <c r="B30" s="95"/>
      <c r="C30" s="96"/>
      <c r="D30" s="18">
        <v>1</v>
      </c>
      <c r="E30" s="19"/>
      <c r="F30" s="20" t="str">
        <f>IF($E30="","",IF(ISNA(VLOOKUP($E30,DD!$A$2:$C$150,2,0)),"NO SUCH DIVE",VLOOKUP($E30,DD!$A$2:$C$150,2,0)))</f>
        <v/>
      </c>
      <c r="G30" s="18" t="str">
        <f>IF($E30="","",IF(ISNA(VLOOKUP($E30,DD!$A$2:$C$150,3,0)),"",VLOOKUP($E30,DD!$A$2:$C$150,3,0)))</f>
        <v/>
      </c>
      <c r="H30" s="21"/>
      <c r="I30" s="21"/>
      <c r="J30" s="21"/>
      <c r="K30" s="21"/>
      <c r="L30" s="21"/>
      <c r="M30" s="19"/>
      <c r="N30" s="80">
        <f t="shared" si="0"/>
        <v>0</v>
      </c>
      <c r="O30" s="80">
        <f t="shared" ref="O30" si="25">IF(N30="","",N30)</f>
        <v>0</v>
      </c>
      <c r="Q30" s="36"/>
      <c r="R30" s="36"/>
      <c r="S30" s="36"/>
    </row>
    <row r="31" spans="1:19" x14ac:dyDescent="0.25">
      <c r="A31" s="94"/>
      <c r="B31" s="95"/>
      <c r="C31" s="96"/>
      <c r="D31" s="18">
        <v>2</v>
      </c>
      <c r="E31" s="19"/>
      <c r="F31" s="20" t="str">
        <f>IF($E31="","",IF(ISNA(VLOOKUP($E31,DD!$A$2:$C$150,2,0)),"NO SUCH DIVE",VLOOKUP($E31,DD!$A$2:$C$150,2,0)))</f>
        <v/>
      </c>
      <c r="G31" s="18" t="str">
        <f>IF($E31="","",IF(ISNA(VLOOKUP($E31,DD!$A$2:$C$150,3,0)),"",VLOOKUP($E31,DD!$A$2:$C$150,3,0)))</f>
        <v/>
      </c>
      <c r="H31" s="21"/>
      <c r="I31" s="21"/>
      <c r="J31" s="21"/>
      <c r="K31" s="21"/>
      <c r="L31" s="21"/>
      <c r="M31" s="19"/>
      <c r="N31" s="80">
        <f t="shared" si="0"/>
        <v>0</v>
      </c>
      <c r="O31" s="80">
        <f t="shared" ref="O31:O33" si="26">IF(N31="",O30,N31+O30)</f>
        <v>0</v>
      </c>
      <c r="Q31" s="35"/>
      <c r="R31" s="35"/>
      <c r="S31" s="35"/>
    </row>
    <row r="32" spans="1:19" ht="15.75" thickBot="1" x14ac:dyDescent="0.3">
      <c r="A32" s="94"/>
      <c r="B32" s="95"/>
      <c r="C32" s="96"/>
      <c r="D32" s="18">
        <v>3</v>
      </c>
      <c r="E32" s="19"/>
      <c r="F32" s="20" t="str">
        <f>IF($E32="","",IF(ISNA(VLOOKUP($E32,DD!$A$2:$C$150,2,0)),"NO SUCH DIVE",VLOOKUP($E32,DD!$A$2:$C$150,2,0)))</f>
        <v/>
      </c>
      <c r="G32" s="18" t="str">
        <f>IF($E32="","",IF(ISNA(VLOOKUP($E32,DD!$A$2:$C$150,3,0)),"",VLOOKUP($E32,DD!$A$2:$C$150,3,0)))</f>
        <v/>
      </c>
      <c r="H32" s="21"/>
      <c r="I32" s="21"/>
      <c r="J32" s="21"/>
      <c r="K32" s="21"/>
      <c r="L32" s="21"/>
      <c r="M32" s="19"/>
      <c r="N32" s="80">
        <f t="shared" si="0"/>
        <v>0</v>
      </c>
      <c r="O32" s="80">
        <f t="shared" si="26"/>
        <v>0</v>
      </c>
      <c r="Q32" s="35"/>
      <c r="R32" s="35"/>
      <c r="S32" s="35"/>
    </row>
    <row r="33" spans="1:19" ht="15.75" thickBot="1" x14ac:dyDescent="0.3">
      <c r="A33" s="94"/>
      <c r="B33" s="95"/>
      <c r="C33" s="96"/>
      <c r="D33" s="18">
        <v>4</v>
      </c>
      <c r="E33" s="19"/>
      <c r="F33" s="20" t="str">
        <f>IF($E33="","",IF(ISNA(VLOOKUP($E33,DD!$A$2:$C$150,2,0)),"NO SUCH DIVE",VLOOKUP($E33,DD!$A$2:$C$150,2,0)))</f>
        <v/>
      </c>
      <c r="G33" s="18" t="str">
        <f>IF($E33="","",IF(ISNA(VLOOKUP($E33,DD!$A$2:$C$150,3,0)),"",VLOOKUP($E33,DD!$A$2:$C$150,3,0)))</f>
        <v/>
      </c>
      <c r="H33" s="21"/>
      <c r="I33" s="21"/>
      <c r="J33" s="21"/>
      <c r="K33" s="21"/>
      <c r="L33" s="21"/>
      <c r="M33" s="19"/>
      <c r="N33" s="80">
        <f t="shared" si="0"/>
        <v>0</v>
      </c>
      <c r="O33" s="81">
        <f t="shared" si="26"/>
        <v>0</v>
      </c>
      <c r="Q33" s="35">
        <f t="shared" ref="Q33" si="27">IF(O33&lt;&gt;"",O33+A30/10000,0)</f>
        <v>8.0000000000000004E-4</v>
      </c>
      <c r="R33" s="35">
        <f t="shared" ref="R33:S33" si="28">B30</f>
        <v>0</v>
      </c>
      <c r="S33" s="35">
        <f t="shared" si="28"/>
        <v>0</v>
      </c>
    </row>
    <row r="34" spans="1:19" x14ac:dyDescent="0.25">
      <c r="A34" s="97">
        <v>9</v>
      </c>
      <c r="B34" s="98"/>
      <c r="C34" s="99"/>
      <c r="D34" s="10">
        <v>1</v>
      </c>
      <c r="E34" s="5"/>
      <c r="F34" t="str">
        <f>IF($E34="","",IF(ISNA(VLOOKUP($E34,DD!$A$2:$C$150,2,0)),"NO SUCH DIVE",VLOOKUP($E34,DD!$A$2:$C$150,2,0)))</f>
        <v/>
      </c>
      <c r="G34" s="10" t="str">
        <f>IF($E34="","",IF(ISNA(VLOOKUP($E34,DD!$A$2:$C$150,3,0)),"",VLOOKUP($E34,DD!$A$2:$C$150,3,0)))</f>
        <v/>
      </c>
      <c r="H34" s="8"/>
      <c r="I34" s="8"/>
      <c r="J34" s="8"/>
      <c r="K34" s="8"/>
      <c r="L34" s="8"/>
      <c r="M34" s="5"/>
      <c r="N34" s="78">
        <f t="shared" si="0"/>
        <v>0</v>
      </c>
      <c r="O34" s="78">
        <f t="shared" ref="O34" si="29">IF(N34="","",N34)</f>
        <v>0</v>
      </c>
      <c r="Q34" s="36"/>
      <c r="R34" s="36"/>
      <c r="S34" s="36"/>
    </row>
    <row r="35" spans="1:19" x14ac:dyDescent="0.25">
      <c r="A35" s="97"/>
      <c r="B35" s="98"/>
      <c r="C35" s="99"/>
      <c r="D35" s="10">
        <v>2</v>
      </c>
      <c r="E35" s="5"/>
      <c r="F35" t="str">
        <f>IF($E35="","",IF(ISNA(VLOOKUP($E35,DD!$A$2:$C$150,2,0)),"NO SUCH DIVE",VLOOKUP($E35,DD!$A$2:$C$150,2,0)))</f>
        <v/>
      </c>
      <c r="G35" s="10" t="str">
        <f>IF($E35="","",IF(ISNA(VLOOKUP($E35,DD!$A$2:$C$150,3,0)),"",VLOOKUP($E35,DD!$A$2:$C$150,3,0)))</f>
        <v/>
      </c>
      <c r="H35" s="8"/>
      <c r="I35" s="8"/>
      <c r="J35" s="8"/>
      <c r="K35" s="8"/>
      <c r="L35" s="8"/>
      <c r="M35" s="5"/>
      <c r="N35" s="78">
        <f t="shared" si="0"/>
        <v>0</v>
      </c>
      <c r="O35" s="78">
        <f t="shared" ref="O35:O37" si="30">IF(N35="",O34,N35+O34)</f>
        <v>0</v>
      </c>
      <c r="Q35" s="35"/>
      <c r="R35" s="35"/>
      <c r="S35" s="35"/>
    </row>
    <row r="36" spans="1:19" ht="15.75" thickBot="1" x14ac:dyDescent="0.3">
      <c r="A36" s="97"/>
      <c r="B36" s="98"/>
      <c r="C36" s="99"/>
      <c r="D36" s="10">
        <v>3</v>
      </c>
      <c r="E36" s="5"/>
      <c r="F36" t="str">
        <f>IF($E36="","",IF(ISNA(VLOOKUP($E36,DD!$A$2:$C$150,2,0)),"NO SUCH DIVE",VLOOKUP($E36,DD!$A$2:$C$150,2,0)))</f>
        <v/>
      </c>
      <c r="G36" s="10" t="str">
        <f>IF($E36="","",IF(ISNA(VLOOKUP($E36,DD!$A$2:$C$150,3,0)),"",VLOOKUP($E36,DD!$A$2:$C$150,3,0)))</f>
        <v/>
      </c>
      <c r="H36" s="8"/>
      <c r="I36" s="8"/>
      <c r="J36" s="8"/>
      <c r="K36" s="8"/>
      <c r="L36" s="8"/>
      <c r="M36" s="5"/>
      <c r="N36" s="78">
        <f t="shared" si="0"/>
        <v>0</v>
      </c>
      <c r="O36" s="78">
        <f t="shared" si="30"/>
        <v>0</v>
      </c>
      <c r="Q36" s="35"/>
      <c r="R36" s="35"/>
      <c r="S36" s="35"/>
    </row>
    <row r="37" spans="1:19" ht="15.75" thickBot="1" x14ac:dyDescent="0.3">
      <c r="A37" s="97"/>
      <c r="B37" s="98"/>
      <c r="C37" s="99"/>
      <c r="D37" s="10">
        <v>4</v>
      </c>
      <c r="E37" s="5"/>
      <c r="F37" t="str">
        <f>IF($E37="","",IF(ISNA(VLOOKUP($E37,DD!$A$2:$C$150,2,0)),"NO SUCH DIVE",VLOOKUP($E37,DD!$A$2:$C$150,2,0)))</f>
        <v/>
      </c>
      <c r="G37" s="10" t="str">
        <f>IF($E37="","",IF(ISNA(VLOOKUP($E37,DD!$A$2:$C$150,3,0)),"",VLOOKUP($E37,DD!$A$2:$C$150,3,0)))</f>
        <v/>
      </c>
      <c r="H37" s="8"/>
      <c r="I37" s="8"/>
      <c r="J37" s="8"/>
      <c r="K37" s="8"/>
      <c r="L37" s="8"/>
      <c r="M37" s="5"/>
      <c r="N37" s="78">
        <f t="shared" si="0"/>
        <v>0</v>
      </c>
      <c r="O37" s="79">
        <f t="shared" si="30"/>
        <v>0</v>
      </c>
      <c r="Q37" s="35">
        <f t="shared" ref="Q37" si="31">IF(O37&lt;&gt;"",O37+A34/10000,0)</f>
        <v>8.9999999999999998E-4</v>
      </c>
      <c r="R37" s="35">
        <f t="shared" ref="R37:S37" si="32">B34</f>
        <v>0</v>
      </c>
      <c r="S37" s="35">
        <f t="shared" si="32"/>
        <v>0</v>
      </c>
    </row>
    <row r="38" spans="1:19" x14ac:dyDescent="0.25">
      <c r="A38" s="94">
        <v>10</v>
      </c>
      <c r="B38" s="95"/>
      <c r="C38" s="96"/>
      <c r="D38" s="18">
        <v>1</v>
      </c>
      <c r="E38" s="19"/>
      <c r="F38" s="20" t="str">
        <f>IF($E38="","",IF(ISNA(VLOOKUP($E38,DD!$A$2:$C$150,2,0)),"NO SUCH DIVE",VLOOKUP($E38,DD!$A$2:$C$150,2,0)))</f>
        <v/>
      </c>
      <c r="G38" s="18" t="str">
        <f>IF($E38="","",IF(ISNA(VLOOKUP($E38,DD!$A$2:$C$150,3,0)),"",VLOOKUP($E38,DD!$A$2:$C$150,3,0)))</f>
        <v/>
      </c>
      <c r="H38" s="21"/>
      <c r="I38" s="21"/>
      <c r="J38" s="21"/>
      <c r="K38" s="21"/>
      <c r="L38" s="21"/>
      <c r="M38" s="19"/>
      <c r="N38" s="80">
        <f t="shared" si="0"/>
        <v>0</v>
      </c>
      <c r="O38" s="80">
        <f t="shared" ref="O38" si="33">IF(N38="","",N38)</f>
        <v>0</v>
      </c>
      <c r="Q38" s="36"/>
      <c r="R38" s="36"/>
      <c r="S38" s="36"/>
    </row>
    <row r="39" spans="1:19" x14ac:dyDescent="0.25">
      <c r="A39" s="94"/>
      <c r="B39" s="95"/>
      <c r="C39" s="96"/>
      <c r="D39" s="18">
        <v>2</v>
      </c>
      <c r="E39" s="19"/>
      <c r="F39" s="20" t="str">
        <f>IF($E39="","",IF(ISNA(VLOOKUP($E39,DD!$A$2:$C$150,2,0)),"NO SUCH DIVE",VLOOKUP($E39,DD!$A$2:$C$150,2,0)))</f>
        <v/>
      </c>
      <c r="G39" s="18" t="str">
        <f>IF($E39="","",IF(ISNA(VLOOKUP($E39,DD!$A$2:$C$150,3,0)),"",VLOOKUP($E39,DD!$A$2:$C$150,3,0)))</f>
        <v/>
      </c>
      <c r="H39" s="21"/>
      <c r="I39" s="21"/>
      <c r="J39" s="21"/>
      <c r="K39" s="21"/>
      <c r="L39" s="21"/>
      <c r="M39" s="19"/>
      <c r="N39" s="80">
        <f t="shared" si="0"/>
        <v>0</v>
      </c>
      <c r="O39" s="80">
        <f t="shared" ref="O39:O41" si="34">IF(N39="",O38,N39+O38)</f>
        <v>0</v>
      </c>
      <c r="Q39" s="35"/>
      <c r="R39" s="35"/>
      <c r="S39" s="35"/>
    </row>
    <row r="40" spans="1:19" ht="15.75" thickBot="1" x14ac:dyDescent="0.3">
      <c r="A40" s="94"/>
      <c r="B40" s="95"/>
      <c r="C40" s="96"/>
      <c r="D40" s="18">
        <v>3</v>
      </c>
      <c r="E40" s="19"/>
      <c r="F40" s="20" t="str">
        <f>IF($E40="","",IF(ISNA(VLOOKUP($E40,DD!$A$2:$C$150,2,0)),"NO SUCH DIVE",VLOOKUP($E40,DD!$A$2:$C$150,2,0)))</f>
        <v/>
      </c>
      <c r="G40" s="18" t="str">
        <f>IF($E40="","",IF(ISNA(VLOOKUP($E40,DD!$A$2:$C$150,3,0)),"",VLOOKUP($E40,DD!$A$2:$C$150,3,0)))</f>
        <v/>
      </c>
      <c r="H40" s="21"/>
      <c r="I40" s="21"/>
      <c r="J40" s="21"/>
      <c r="K40" s="21"/>
      <c r="L40" s="21"/>
      <c r="M40" s="19"/>
      <c r="N40" s="80">
        <f t="shared" si="0"/>
        <v>0</v>
      </c>
      <c r="O40" s="80">
        <f t="shared" si="34"/>
        <v>0</v>
      </c>
      <c r="Q40" s="35"/>
      <c r="R40" s="35"/>
      <c r="S40" s="35"/>
    </row>
    <row r="41" spans="1:19" ht="15.75" thickBot="1" x14ac:dyDescent="0.3">
      <c r="A41" s="94"/>
      <c r="B41" s="95"/>
      <c r="C41" s="96"/>
      <c r="D41" s="18">
        <v>4</v>
      </c>
      <c r="E41" s="19"/>
      <c r="F41" s="20" t="str">
        <f>IF($E41="","",IF(ISNA(VLOOKUP($E41,DD!$A$2:$C$150,2,0)),"NO SUCH DIVE",VLOOKUP($E41,DD!$A$2:$C$150,2,0)))</f>
        <v/>
      </c>
      <c r="G41" s="18" t="str">
        <f>IF($E41="","",IF(ISNA(VLOOKUP($E41,DD!$A$2:$C$150,3,0)),"",VLOOKUP($E41,DD!$A$2:$C$150,3,0)))</f>
        <v/>
      </c>
      <c r="H41" s="21"/>
      <c r="I41" s="21"/>
      <c r="J41" s="21"/>
      <c r="K41" s="21"/>
      <c r="L41" s="21"/>
      <c r="M41" s="19"/>
      <c r="N41" s="80">
        <f t="shared" si="0"/>
        <v>0</v>
      </c>
      <c r="O41" s="81">
        <f t="shared" si="34"/>
        <v>0</v>
      </c>
      <c r="Q41" s="35">
        <f t="shared" ref="Q41" si="35">IF(O41&lt;&gt;"",O41+A38/10000,0)</f>
        <v>1E-3</v>
      </c>
      <c r="R41" s="35">
        <f t="shared" ref="R41:S41" si="36">B38</f>
        <v>0</v>
      </c>
      <c r="S41" s="35">
        <f t="shared" si="36"/>
        <v>0</v>
      </c>
    </row>
    <row r="42" spans="1:19" x14ac:dyDescent="0.25">
      <c r="A42" s="97">
        <v>11</v>
      </c>
      <c r="B42" s="98"/>
      <c r="C42" s="99"/>
      <c r="D42" s="10">
        <v>1</v>
      </c>
      <c r="E42" s="5"/>
      <c r="F42" t="str">
        <f>IF($E42="","",IF(ISNA(VLOOKUP($E42,DD!$A$2:$C$150,2,0)),"NO SUCH DIVE",VLOOKUP($E42,DD!$A$2:$C$150,2,0)))</f>
        <v/>
      </c>
      <c r="G42" s="10" t="str">
        <f>IF($E42="","",IF(ISNA(VLOOKUP($E42,DD!$A$2:$C$150,3,0)),"",VLOOKUP($E42,DD!$A$2:$C$150,3,0)))</f>
        <v/>
      </c>
      <c r="H42" s="8"/>
      <c r="I42" s="8"/>
      <c r="J42" s="8"/>
      <c r="K42" s="8"/>
      <c r="L42" s="8"/>
      <c r="M42" s="5"/>
      <c r="N42" s="78">
        <f t="shared" si="0"/>
        <v>0</v>
      </c>
      <c r="O42" s="78">
        <f t="shared" ref="O42" si="37">IF(N42="","",N42)</f>
        <v>0</v>
      </c>
      <c r="Q42" s="36"/>
      <c r="R42" s="36"/>
      <c r="S42" s="36"/>
    </row>
    <row r="43" spans="1:19" x14ac:dyDescent="0.25">
      <c r="A43" s="97"/>
      <c r="B43" s="98"/>
      <c r="C43" s="99"/>
      <c r="D43" s="10">
        <v>2</v>
      </c>
      <c r="E43" s="5"/>
      <c r="F43" t="str">
        <f>IF($E43="","",IF(ISNA(VLOOKUP($E43,DD!$A$2:$C$150,2,0)),"NO SUCH DIVE",VLOOKUP($E43,DD!$A$2:$C$150,2,0)))</f>
        <v/>
      </c>
      <c r="G43" s="10" t="str">
        <f>IF($E43="","",IF(ISNA(VLOOKUP($E43,DD!$A$2:$C$150,3,0)),"",VLOOKUP($E43,DD!$A$2:$C$150,3,0)))</f>
        <v/>
      </c>
      <c r="H43" s="8"/>
      <c r="I43" s="8"/>
      <c r="J43" s="8"/>
      <c r="K43" s="8"/>
      <c r="L43" s="8"/>
      <c r="M43" s="5"/>
      <c r="N43" s="78">
        <f t="shared" si="0"/>
        <v>0</v>
      </c>
      <c r="O43" s="78">
        <f t="shared" ref="O43:O45" si="38">IF(N43="",O42,N43+O42)</f>
        <v>0</v>
      </c>
      <c r="Q43" s="35"/>
      <c r="R43" s="35"/>
      <c r="S43" s="35"/>
    </row>
    <row r="44" spans="1:19" ht="15.75" thickBot="1" x14ac:dyDescent="0.3">
      <c r="A44" s="97"/>
      <c r="B44" s="98"/>
      <c r="C44" s="99"/>
      <c r="D44" s="10">
        <v>3</v>
      </c>
      <c r="E44" s="5"/>
      <c r="F44" t="str">
        <f>IF($E44="","",IF(ISNA(VLOOKUP($E44,DD!$A$2:$C$150,2,0)),"NO SUCH DIVE",VLOOKUP($E44,DD!$A$2:$C$150,2,0)))</f>
        <v/>
      </c>
      <c r="G44" s="10" t="str">
        <f>IF($E44="","",IF(ISNA(VLOOKUP($E44,DD!$A$2:$C$150,3,0)),"",VLOOKUP($E44,DD!$A$2:$C$150,3,0)))</f>
        <v/>
      </c>
      <c r="H44" s="8"/>
      <c r="I44" s="8"/>
      <c r="J44" s="8"/>
      <c r="K44" s="8"/>
      <c r="L44" s="8"/>
      <c r="M44" s="5"/>
      <c r="N44" s="78">
        <f t="shared" si="0"/>
        <v>0</v>
      </c>
      <c r="O44" s="78">
        <f t="shared" si="38"/>
        <v>0</v>
      </c>
      <c r="Q44" s="35"/>
      <c r="R44" s="35"/>
      <c r="S44" s="35"/>
    </row>
    <row r="45" spans="1:19" ht="15.75" thickBot="1" x14ac:dyDescent="0.3">
      <c r="A45" s="97"/>
      <c r="B45" s="98"/>
      <c r="C45" s="99"/>
      <c r="D45" s="10">
        <v>4</v>
      </c>
      <c r="E45" s="5"/>
      <c r="F45" t="str">
        <f>IF($E45="","",IF(ISNA(VLOOKUP($E45,DD!$A$2:$C$150,2,0)),"NO SUCH DIVE",VLOOKUP($E45,DD!$A$2:$C$150,2,0)))</f>
        <v/>
      </c>
      <c r="G45" s="10" t="str">
        <f>IF($E45="","",IF(ISNA(VLOOKUP($E45,DD!$A$2:$C$150,3,0)),"",VLOOKUP($E45,DD!$A$2:$C$150,3,0)))</f>
        <v/>
      </c>
      <c r="H45" s="8"/>
      <c r="I45" s="8"/>
      <c r="J45" s="8"/>
      <c r="K45" s="8"/>
      <c r="L45" s="8"/>
      <c r="M45" s="5"/>
      <c r="N45" s="78">
        <f t="shared" si="0"/>
        <v>0</v>
      </c>
      <c r="O45" s="79">
        <f t="shared" si="38"/>
        <v>0</v>
      </c>
      <c r="Q45" s="35">
        <f t="shared" ref="Q45" si="39">IF(O45&lt;&gt;"",O45+A42/10000,0)</f>
        <v>1.1000000000000001E-3</v>
      </c>
      <c r="R45" s="35">
        <f t="shared" ref="R45:S45" si="40">B42</f>
        <v>0</v>
      </c>
      <c r="S45" s="35">
        <f t="shared" si="40"/>
        <v>0</v>
      </c>
    </row>
    <row r="46" spans="1:19" x14ac:dyDescent="0.25">
      <c r="A46" s="94">
        <v>12</v>
      </c>
      <c r="B46" s="95"/>
      <c r="C46" s="96"/>
      <c r="D46" s="18">
        <v>1</v>
      </c>
      <c r="E46" s="19"/>
      <c r="F46" s="20" t="str">
        <f>IF($E46="","",IF(ISNA(VLOOKUP($E46,DD!$A$2:$C$150,2,0)),"NO SUCH DIVE",VLOOKUP($E46,DD!$A$2:$C$150,2,0)))</f>
        <v/>
      </c>
      <c r="G46" s="18" t="str">
        <f>IF($E46="","",IF(ISNA(VLOOKUP($E46,DD!$A$2:$C$150,3,0)),"",VLOOKUP($E46,DD!$A$2:$C$150,3,0)))</f>
        <v/>
      </c>
      <c r="H46" s="21"/>
      <c r="I46" s="21"/>
      <c r="J46" s="21"/>
      <c r="K46" s="21"/>
      <c r="L46" s="21"/>
      <c r="M46" s="19"/>
      <c r="N46" s="80">
        <f t="shared" si="0"/>
        <v>0</v>
      </c>
      <c r="O46" s="80">
        <f t="shared" ref="O46" si="41">IF(N46="","",N46)</f>
        <v>0</v>
      </c>
      <c r="Q46" s="36"/>
      <c r="R46" s="36"/>
      <c r="S46" s="36"/>
    </row>
    <row r="47" spans="1:19" x14ac:dyDescent="0.25">
      <c r="A47" s="94"/>
      <c r="B47" s="95"/>
      <c r="C47" s="96"/>
      <c r="D47" s="18">
        <v>2</v>
      </c>
      <c r="E47" s="19"/>
      <c r="F47" s="20" t="str">
        <f>IF($E47="","",IF(ISNA(VLOOKUP($E47,DD!$A$2:$C$150,2,0)),"NO SUCH DIVE",VLOOKUP($E47,DD!$A$2:$C$150,2,0)))</f>
        <v/>
      </c>
      <c r="G47" s="18" t="str">
        <f>IF($E47="","",IF(ISNA(VLOOKUP($E47,DD!$A$2:$C$150,3,0)),"",VLOOKUP($E47,DD!$A$2:$C$150,3,0)))</f>
        <v/>
      </c>
      <c r="H47" s="21"/>
      <c r="I47" s="21"/>
      <c r="J47" s="21"/>
      <c r="K47" s="21"/>
      <c r="L47" s="21"/>
      <c r="M47" s="19"/>
      <c r="N47" s="80">
        <f t="shared" si="0"/>
        <v>0</v>
      </c>
      <c r="O47" s="80">
        <f t="shared" ref="O47:O49" si="42">IF(N47="",O46,N47+O46)</f>
        <v>0</v>
      </c>
      <c r="Q47" s="35"/>
      <c r="R47" s="35"/>
      <c r="S47" s="35"/>
    </row>
    <row r="48" spans="1:19" ht="15.75" thickBot="1" x14ac:dyDescent="0.3">
      <c r="A48" s="94"/>
      <c r="B48" s="95"/>
      <c r="C48" s="96"/>
      <c r="D48" s="18">
        <v>3</v>
      </c>
      <c r="E48" s="19"/>
      <c r="F48" s="20" t="str">
        <f>IF($E48="","",IF(ISNA(VLOOKUP($E48,DD!$A$2:$C$150,2,0)),"NO SUCH DIVE",VLOOKUP($E48,DD!$A$2:$C$150,2,0)))</f>
        <v/>
      </c>
      <c r="G48" s="18" t="str">
        <f>IF($E48="","",IF(ISNA(VLOOKUP($E48,DD!$A$2:$C$150,3,0)),"",VLOOKUP($E48,DD!$A$2:$C$150,3,0)))</f>
        <v/>
      </c>
      <c r="H48" s="21"/>
      <c r="I48" s="21"/>
      <c r="J48" s="21"/>
      <c r="K48" s="21"/>
      <c r="L48" s="21"/>
      <c r="M48" s="19"/>
      <c r="N48" s="80">
        <f t="shared" si="0"/>
        <v>0</v>
      </c>
      <c r="O48" s="80">
        <f t="shared" si="42"/>
        <v>0</v>
      </c>
      <c r="Q48" s="35"/>
      <c r="R48" s="35"/>
      <c r="S48" s="35"/>
    </row>
    <row r="49" spans="1:19" ht="15.75" thickBot="1" x14ac:dyDescent="0.3">
      <c r="A49" s="94"/>
      <c r="B49" s="95"/>
      <c r="C49" s="96"/>
      <c r="D49" s="18">
        <v>4</v>
      </c>
      <c r="E49" s="19"/>
      <c r="F49" s="20" t="str">
        <f>IF($E49="","",IF(ISNA(VLOOKUP($E49,DD!$A$2:$C$150,2,0)),"NO SUCH DIVE",VLOOKUP($E49,DD!$A$2:$C$150,2,0)))</f>
        <v/>
      </c>
      <c r="G49" s="18" t="str">
        <f>IF($E49="","",IF(ISNA(VLOOKUP($E49,DD!$A$2:$C$150,3,0)),"",VLOOKUP($E49,DD!$A$2:$C$150,3,0)))</f>
        <v/>
      </c>
      <c r="H49" s="21"/>
      <c r="I49" s="21"/>
      <c r="J49" s="21"/>
      <c r="K49" s="21"/>
      <c r="L49" s="21"/>
      <c r="M49" s="19"/>
      <c r="N49" s="80">
        <f t="shared" si="0"/>
        <v>0</v>
      </c>
      <c r="O49" s="81">
        <f t="shared" si="42"/>
        <v>0</v>
      </c>
      <c r="Q49" s="35">
        <f t="shared" ref="Q49" si="43">IF(O49&lt;&gt;"",O49+A46/10000,0)</f>
        <v>1.1999999999999999E-3</v>
      </c>
      <c r="R49" s="35">
        <f t="shared" ref="R49:S49" si="44">B46</f>
        <v>0</v>
      </c>
      <c r="S49" s="35">
        <f t="shared" si="44"/>
        <v>0</v>
      </c>
    </row>
    <row r="50" spans="1:19" x14ac:dyDescent="0.25">
      <c r="A50" s="97">
        <v>13</v>
      </c>
      <c r="B50" s="98"/>
      <c r="C50" s="99"/>
      <c r="D50" s="10">
        <v>1</v>
      </c>
      <c r="E50" s="5"/>
      <c r="F50" t="str">
        <f>IF($E50="","",IF(ISNA(VLOOKUP($E50,DD!$A$2:$C$150,2,0)),"NO SUCH DIVE",VLOOKUP($E50,DD!$A$2:$C$150,2,0)))</f>
        <v/>
      </c>
      <c r="G50" s="10" t="str">
        <f>IF($E50="","",IF(ISNA(VLOOKUP($E50,DD!$A$2:$C$150,3,0)),"",VLOOKUP($E50,DD!$A$2:$C$150,3,0)))</f>
        <v/>
      </c>
      <c r="H50" s="8"/>
      <c r="I50" s="8"/>
      <c r="J50" s="8"/>
      <c r="K50" s="8"/>
      <c r="L50" s="8"/>
      <c r="M50" s="5"/>
      <c r="N50" s="78">
        <f t="shared" si="0"/>
        <v>0</v>
      </c>
      <c r="O50" s="78">
        <f t="shared" ref="O50" si="45">IF(N50="","",N50)</f>
        <v>0</v>
      </c>
      <c r="Q50" s="36"/>
      <c r="R50" s="36"/>
      <c r="S50" s="36"/>
    </row>
    <row r="51" spans="1:19" x14ac:dyDescent="0.25">
      <c r="A51" s="97"/>
      <c r="B51" s="98"/>
      <c r="C51" s="99"/>
      <c r="D51" s="10">
        <v>2</v>
      </c>
      <c r="E51" s="5"/>
      <c r="F51" t="str">
        <f>IF($E51="","",IF(ISNA(VLOOKUP($E51,DD!$A$2:$C$150,2,0)),"NO SUCH DIVE",VLOOKUP($E51,DD!$A$2:$C$150,2,0)))</f>
        <v/>
      </c>
      <c r="G51" s="10" t="str">
        <f>IF($E51="","",IF(ISNA(VLOOKUP($E51,DD!$A$2:$C$150,3,0)),"",VLOOKUP($E51,DD!$A$2:$C$150,3,0)))</f>
        <v/>
      </c>
      <c r="H51" s="8"/>
      <c r="I51" s="8"/>
      <c r="J51" s="8"/>
      <c r="K51" s="8"/>
      <c r="L51" s="8"/>
      <c r="M51" s="5"/>
      <c r="N51" s="78">
        <f t="shared" si="0"/>
        <v>0</v>
      </c>
      <c r="O51" s="78">
        <f t="shared" ref="O51:O53" si="46">IF(N51="",O50,N51+O50)</f>
        <v>0</v>
      </c>
      <c r="Q51" s="35"/>
      <c r="R51" s="35"/>
      <c r="S51" s="35"/>
    </row>
    <row r="52" spans="1:19" ht="15.75" thickBot="1" x14ac:dyDescent="0.3">
      <c r="A52" s="97"/>
      <c r="B52" s="98"/>
      <c r="C52" s="99"/>
      <c r="D52" s="10">
        <v>3</v>
      </c>
      <c r="E52" s="5"/>
      <c r="F52" t="str">
        <f>IF($E52="","",IF(ISNA(VLOOKUP($E52,DD!$A$2:$C$150,2,0)),"NO SUCH DIVE",VLOOKUP($E52,DD!$A$2:$C$150,2,0)))</f>
        <v/>
      </c>
      <c r="G52" s="10" t="str">
        <f>IF($E52="","",IF(ISNA(VLOOKUP($E52,DD!$A$2:$C$150,3,0)),"",VLOOKUP($E52,DD!$A$2:$C$150,3,0)))</f>
        <v/>
      </c>
      <c r="H52" s="8"/>
      <c r="I52" s="8"/>
      <c r="J52" s="8"/>
      <c r="K52" s="8"/>
      <c r="L52" s="8"/>
      <c r="M52" s="5"/>
      <c r="N52" s="78">
        <f t="shared" si="0"/>
        <v>0</v>
      </c>
      <c r="O52" s="78">
        <f t="shared" si="46"/>
        <v>0</v>
      </c>
      <c r="Q52" s="35"/>
      <c r="R52" s="35"/>
      <c r="S52" s="35"/>
    </row>
    <row r="53" spans="1:19" ht="15.75" thickBot="1" x14ac:dyDescent="0.3">
      <c r="A53" s="97"/>
      <c r="B53" s="98"/>
      <c r="C53" s="99"/>
      <c r="D53" s="10">
        <v>4</v>
      </c>
      <c r="E53" s="5"/>
      <c r="F53" t="str">
        <f>IF($E53="","",IF(ISNA(VLOOKUP($E53,DD!$A$2:$C$150,2,0)),"NO SUCH DIVE",VLOOKUP($E53,DD!$A$2:$C$150,2,0)))</f>
        <v/>
      </c>
      <c r="G53" s="10" t="str">
        <f>IF($E53="","",IF(ISNA(VLOOKUP($E53,DD!$A$2:$C$150,3,0)),"",VLOOKUP($E53,DD!$A$2:$C$150,3,0)))</f>
        <v/>
      </c>
      <c r="H53" s="8"/>
      <c r="I53" s="8"/>
      <c r="J53" s="8"/>
      <c r="K53" s="8"/>
      <c r="L53" s="8"/>
      <c r="M53" s="5"/>
      <c r="N53" s="78">
        <f t="shared" si="0"/>
        <v>0</v>
      </c>
      <c r="O53" s="79">
        <f t="shared" si="46"/>
        <v>0</v>
      </c>
      <c r="Q53" s="35">
        <f t="shared" ref="Q53" si="47">IF(O53&lt;&gt;"",O53+A50/10000,0)</f>
        <v>1.2999999999999999E-3</v>
      </c>
      <c r="R53" s="35">
        <f t="shared" ref="R53:S53" si="48">B50</f>
        <v>0</v>
      </c>
      <c r="S53" s="35">
        <f t="shared" si="48"/>
        <v>0</v>
      </c>
    </row>
    <row r="54" spans="1:19" x14ac:dyDescent="0.25">
      <c r="A54" s="94">
        <v>14</v>
      </c>
      <c r="B54" s="95"/>
      <c r="C54" s="96"/>
      <c r="D54" s="18">
        <v>1</v>
      </c>
      <c r="E54" s="19"/>
      <c r="F54" s="20" t="str">
        <f>IF($E54="","",IF(ISNA(VLOOKUP($E54,DD!$A$2:$C$150,2,0)),"NO SUCH DIVE",VLOOKUP($E54,DD!$A$2:$C$150,2,0)))</f>
        <v/>
      </c>
      <c r="G54" s="18" t="str">
        <f>IF($E54="","",IF(ISNA(VLOOKUP($E54,DD!$A$2:$C$150,3,0)),"",VLOOKUP($E54,DD!$A$2:$C$150,3,0)))</f>
        <v/>
      </c>
      <c r="H54" s="21"/>
      <c r="I54" s="21"/>
      <c r="J54" s="21"/>
      <c r="K54" s="21"/>
      <c r="L54" s="21"/>
      <c r="M54" s="19"/>
      <c r="N54" s="80">
        <f t="shared" si="0"/>
        <v>0</v>
      </c>
      <c r="O54" s="80">
        <f t="shared" ref="O54" si="49">IF(N54="","",N54)</f>
        <v>0</v>
      </c>
      <c r="Q54" s="36"/>
      <c r="R54" s="36"/>
      <c r="S54" s="36"/>
    </row>
    <row r="55" spans="1:19" x14ac:dyDescent="0.25">
      <c r="A55" s="94"/>
      <c r="B55" s="95"/>
      <c r="C55" s="96"/>
      <c r="D55" s="18">
        <v>2</v>
      </c>
      <c r="E55" s="19"/>
      <c r="F55" s="20" t="str">
        <f>IF($E55="","",IF(ISNA(VLOOKUP($E55,DD!$A$2:$C$150,2,0)),"NO SUCH DIVE",VLOOKUP($E55,DD!$A$2:$C$150,2,0)))</f>
        <v/>
      </c>
      <c r="G55" s="18" t="str">
        <f>IF($E55="","",IF(ISNA(VLOOKUP($E55,DD!$A$2:$C$150,3,0)),"",VLOOKUP($E55,DD!$A$2:$C$150,3,0)))</f>
        <v/>
      </c>
      <c r="H55" s="21"/>
      <c r="I55" s="21"/>
      <c r="J55" s="21"/>
      <c r="K55" s="21"/>
      <c r="L55" s="21"/>
      <c r="M55" s="19"/>
      <c r="N55" s="80">
        <f t="shared" si="0"/>
        <v>0</v>
      </c>
      <c r="O55" s="80">
        <f t="shared" ref="O55:O57" si="50">IF(N55="",O54,N55+O54)</f>
        <v>0</v>
      </c>
      <c r="Q55" s="35"/>
      <c r="R55" s="35"/>
      <c r="S55" s="35"/>
    </row>
    <row r="56" spans="1:19" ht="15.75" thickBot="1" x14ac:dyDescent="0.3">
      <c r="A56" s="94"/>
      <c r="B56" s="95"/>
      <c r="C56" s="96"/>
      <c r="D56" s="18">
        <v>3</v>
      </c>
      <c r="E56" s="19"/>
      <c r="F56" s="20" t="str">
        <f>IF($E56="","",IF(ISNA(VLOOKUP($E56,DD!$A$2:$C$150,2,0)),"NO SUCH DIVE",VLOOKUP($E56,DD!$A$2:$C$150,2,0)))</f>
        <v/>
      </c>
      <c r="G56" s="18" t="str">
        <f>IF($E56="","",IF(ISNA(VLOOKUP($E56,DD!$A$2:$C$150,3,0)),"",VLOOKUP($E56,DD!$A$2:$C$150,3,0)))</f>
        <v/>
      </c>
      <c r="H56" s="21"/>
      <c r="I56" s="21"/>
      <c r="J56" s="21"/>
      <c r="K56" s="21"/>
      <c r="L56" s="21"/>
      <c r="M56" s="19"/>
      <c r="N56" s="80">
        <f t="shared" si="0"/>
        <v>0</v>
      </c>
      <c r="O56" s="80">
        <f t="shared" si="50"/>
        <v>0</v>
      </c>
      <c r="Q56" s="35"/>
      <c r="R56" s="35"/>
      <c r="S56" s="35"/>
    </row>
    <row r="57" spans="1:19" ht="15.75" thickBot="1" x14ac:dyDescent="0.3">
      <c r="A57" s="94"/>
      <c r="B57" s="95"/>
      <c r="C57" s="96"/>
      <c r="D57" s="18">
        <v>4</v>
      </c>
      <c r="E57" s="19"/>
      <c r="F57" s="20" t="str">
        <f>IF($E57="","",IF(ISNA(VLOOKUP($E57,DD!$A$2:$C$150,2,0)),"NO SUCH DIVE",VLOOKUP($E57,DD!$A$2:$C$150,2,0)))</f>
        <v/>
      </c>
      <c r="G57" s="18" t="str">
        <f>IF($E57="","",IF(ISNA(VLOOKUP($E57,DD!$A$2:$C$150,3,0)),"",VLOOKUP($E57,DD!$A$2:$C$150,3,0)))</f>
        <v/>
      </c>
      <c r="H57" s="21"/>
      <c r="I57" s="21"/>
      <c r="J57" s="21"/>
      <c r="K57" s="21"/>
      <c r="L57" s="21"/>
      <c r="M57" s="19"/>
      <c r="N57" s="80">
        <f t="shared" si="0"/>
        <v>0</v>
      </c>
      <c r="O57" s="81">
        <f t="shared" si="50"/>
        <v>0</v>
      </c>
      <c r="Q57" s="35">
        <f t="shared" ref="Q57" si="51">IF(O57&lt;&gt;"",O57+A54/10000,0)</f>
        <v>1.4E-3</v>
      </c>
      <c r="R57" s="35">
        <f t="shared" ref="R57:S57" si="52">B54</f>
        <v>0</v>
      </c>
      <c r="S57" s="35">
        <f t="shared" si="52"/>
        <v>0</v>
      </c>
    </row>
    <row r="58" spans="1:19" x14ac:dyDescent="0.25">
      <c r="A58" s="97">
        <v>15</v>
      </c>
      <c r="B58" s="98"/>
      <c r="C58" s="99"/>
      <c r="D58" s="10">
        <v>1</v>
      </c>
      <c r="E58" s="5"/>
      <c r="F58" t="str">
        <f>IF($E58="","",IF(ISNA(VLOOKUP($E58,DD!$A$2:$C$150,2,0)),"NO SUCH DIVE",VLOOKUP($E58,DD!$A$2:$C$150,2,0)))</f>
        <v/>
      </c>
      <c r="G58" s="10" t="str">
        <f>IF($E58="","",IF(ISNA(VLOOKUP($E58,DD!$A$2:$C$150,3,0)),"",VLOOKUP($E58,DD!$A$2:$C$150,3,0)))</f>
        <v/>
      </c>
      <c r="H58" s="8"/>
      <c r="I58" s="8"/>
      <c r="J58" s="8"/>
      <c r="K58" s="8"/>
      <c r="L58" s="8"/>
      <c r="M58" s="5"/>
      <c r="N58" s="78">
        <f t="shared" si="0"/>
        <v>0</v>
      </c>
      <c r="O58" s="78">
        <f t="shared" ref="O58" si="53">IF(N58="","",N58)</f>
        <v>0</v>
      </c>
      <c r="Q58" s="36"/>
      <c r="R58" s="36"/>
      <c r="S58" s="36"/>
    </row>
    <row r="59" spans="1:19" x14ac:dyDescent="0.25">
      <c r="A59" s="97"/>
      <c r="B59" s="98"/>
      <c r="C59" s="99"/>
      <c r="D59" s="10">
        <v>2</v>
      </c>
      <c r="E59" s="5"/>
      <c r="F59" t="str">
        <f>IF($E59="","",IF(ISNA(VLOOKUP($E59,DD!$A$2:$C$150,2,0)),"NO SUCH DIVE",VLOOKUP($E59,DD!$A$2:$C$150,2,0)))</f>
        <v/>
      </c>
      <c r="G59" s="10" t="str">
        <f>IF($E59="","",IF(ISNA(VLOOKUP($E59,DD!$A$2:$C$150,3,0)),"",VLOOKUP($E59,DD!$A$2:$C$150,3,0)))</f>
        <v/>
      </c>
      <c r="H59" s="8"/>
      <c r="I59" s="8"/>
      <c r="J59" s="8"/>
      <c r="K59" s="8"/>
      <c r="L59" s="8"/>
      <c r="M59" s="5"/>
      <c r="N59" s="78">
        <f t="shared" si="0"/>
        <v>0</v>
      </c>
      <c r="O59" s="78">
        <f t="shared" ref="O59:O61" si="54">IF(N59="",O58,N59+O58)</f>
        <v>0</v>
      </c>
      <c r="Q59" s="35"/>
      <c r="R59" s="35"/>
      <c r="S59" s="35"/>
    </row>
    <row r="60" spans="1:19" ht="15.75" thickBot="1" x14ac:dyDescent="0.3">
      <c r="A60" s="97"/>
      <c r="B60" s="98"/>
      <c r="C60" s="99"/>
      <c r="D60" s="10">
        <v>3</v>
      </c>
      <c r="E60" s="5"/>
      <c r="F60" t="str">
        <f>IF($E60="","",IF(ISNA(VLOOKUP($E60,DD!$A$2:$C$150,2,0)),"NO SUCH DIVE",VLOOKUP($E60,DD!$A$2:$C$150,2,0)))</f>
        <v/>
      </c>
      <c r="G60" s="10" t="str">
        <f>IF($E60="","",IF(ISNA(VLOOKUP($E60,DD!$A$2:$C$150,3,0)),"",VLOOKUP($E60,DD!$A$2:$C$150,3,0)))</f>
        <v/>
      </c>
      <c r="H60" s="8"/>
      <c r="I60" s="8"/>
      <c r="J60" s="8"/>
      <c r="K60" s="8"/>
      <c r="L60" s="8"/>
      <c r="M60" s="5"/>
      <c r="N60" s="78">
        <f t="shared" si="0"/>
        <v>0</v>
      </c>
      <c r="O60" s="78">
        <f t="shared" si="54"/>
        <v>0</v>
      </c>
      <c r="Q60" s="35"/>
      <c r="R60" s="35"/>
      <c r="S60" s="35"/>
    </row>
    <row r="61" spans="1:19" ht="15.75" thickBot="1" x14ac:dyDescent="0.3">
      <c r="A61" s="97"/>
      <c r="B61" s="98"/>
      <c r="C61" s="99"/>
      <c r="D61" s="10">
        <v>4</v>
      </c>
      <c r="E61" s="5"/>
      <c r="F61" t="str">
        <f>IF($E61="","",IF(ISNA(VLOOKUP($E61,DD!$A$2:$C$150,2,0)),"NO SUCH DIVE",VLOOKUP($E61,DD!$A$2:$C$150,2,0)))</f>
        <v/>
      </c>
      <c r="G61" s="10" t="str">
        <f>IF($E61="","",IF(ISNA(VLOOKUP($E61,DD!$A$2:$C$150,3,0)),"",VLOOKUP($E61,DD!$A$2:$C$150,3,0)))</f>
        <v/>
      </c>
      <c r="H61" s="8"/>
      <c r="I61" s="8"/>
      <c r="J61" s="8"/>
      <c r="K61" s="8"/>
      <c r="L61" s="8"/>
      <c r="M61" s="5"/>
      <c r="N61" s="78">
        <f t="shared" si="0"/>
        <v>0</v>
      </c>
      <c r="O61" s="79">
        <f t="shared" si="54"/>
        <v>0</v>
      </c>
      <c r="Q61" s="35">
        <f t="shared" ref="Q61" si="55">IF(O61&lt;&gt;"",O61+A58/10000,0)</f>
        <v>1.5E-3</v>
      </c>
      <c r="R61" s="35">
        <f t="shared" ref="R61:S61" si="56">B58</f>
        <v>0</v>
      </c>
      <c r="S61" s="35">
        <f t="shared" si="56"/>
        <v>0</v>
      </c>
    </row>
    <row r="62" spans="1:19" x14ac:dyDescent="0.25">
      <c r="A62" s="94">
        <v>16</v>
      </c>
      <c r="B62" s="95"/>
      <c r="C62" s="96"/>
      <c r="D62" s="18">
        <v>1</v>
      </c>
      <c r="E62" s="19"/>
      <c r="F62" s="20" t="str">
        <f>IF($E62="","",IF(ISNA(VLOOKUP($E62,DD!$A$2:$C$150,2,0)),"NO SUCH DIVE",VLOOKUP($E62,DD!$A$2:$C$150,2,0)))</f>
        <v/>
      </c>
      <c r="G62" s="18" t="str">
        <f>IF($E62="","",IF(ISNA(VLOOKUP($E62,DD!$A$2:$C$150,3,0)),"",VLOOKUP($E62,DD!$A$2:$C$150,3,0)))</f>
        <v/>
      </c>
      <c r="H62" s="21"/>
      <c r="I62" s="21"/>
      <c r="J62" s="21"/>
      <c r="K62" s="21"/>
      <c r="L62" s="21"/>
      <c r="M62" s="19"/>
      <c r="N62" s="80">
        <f t="shared" si="0"/>
        <v>0</v>
      </c>
      <c r="O62" s="80">
        <f t="shared" ref="O62" si="57">IF(N62="","",N62)</f>
        <v>0</v>
      </c>
      <c r="Q62" s="36"/>
      <c r="R62" s="36"/>
      <c r="S62" s="36"/>
    </row>
    <row r="63" spans="1:19" x14ac:dyDescent="0.25">
      <c r="A63" s="94"/>
      <c r="B63" s="95"/>
      <c r="C63" s="96"/>
      <c r="D63" s="18">
        <v>2</v>
      </c>
      <c r="E63" s="19"/>
      <c r="F63" s="20" t="str">
        <f>IF($E63="","",IF(ISNA(VLOOKUP($E63,DD!$A$2:$C$150,2,0)),"NO SUCH DIVE",VLOOKUP($E63,DD!$A$2:$C$150,2,0)))</f>
        <v/>
      </c>
      <c r="G63" s="18" t="str">
        <f>IF($E63="","",IF(ISNA(VLOOKUP($E63,DD!$A$2:$C$150,3,0)),"",VLOOKUP($E63,DD!$A$2:$C$150,3,0)))</f>
        <v/>
      </c>
      <c r="H63" s="21"/>
      <c r="I63" s="21"/>
      <c r="J63" s="21"/>
      <c r="K63" s="21"/>
      <c r="L63" s="21"/>
      <c r="M63" s="19"/>
      <c r="N63" s="80">
        <f t="shared" si="0"/>
        <v>0</v>
      </c>
      <c r="O63" s="80">
        <f t="shared" ref="O63:O65" si="58">IF(N63="",O62,N63+O62)</f>
        <v>0</v>
      </c>
      <c r="Q63" s="35"/>
      <c r="R63" s="35"/>
      <c r="S63" s="35"/>
    </row>
    <row r="64" spans="1:19" ht="15.75" thickBot="1" x14ac:dyDescent="0.3">
      <c r="A64" s="94"/>
      <c r="B64" s="95"/>
      <c r="C64" s="96"/>
      <c r="D64" s="18">
        <v>3</v>
      </c>
      <c r="E64" s="19"/>
      <c r="F64" s="20" t="str">
        <f>IF($E64="","",IF(ISNA(VLOOKUP($E64,DD!$A$2:$C$150,2,0)),"NO SUCH DIVE",VLOOKUP($E64,DD!$A$2:$C$150,2,0)))</f>
        <v/>
      </c>
      <c r="G64" s="18" t="str">
        <f>IF($E64="","",IF(ISNA(VLOOKUP($E64,DD!$A$2:$C$150,3,0)),"",VLOOKUP($E64,DD!$A$2:$C$150,3,0)))</f>
        <v/>
      </c>
      <c r="H64" s="21"/>
      <c r="I64" s="21"/>
      <c r="J64" s="21"/>
      <c r="K64" s="21"/>
      <c r="L64" s="21"/>
      <c r="M64" s="19"/>
      <c r="N64" s="80">
        <f t="shared" si="0"/>
        <v>0</v>
      </c>
      <c r="O64" s="80">
        <f t="shared" si="58"/>
        <v>0</v>
      </c>
      <c r="Q64" s="35"/>
      <c r="R64" s="35"/>
      <c r="S64" s="35"/>
    </row>
    <row r="65" spans="1:19" ht="15.75" thickBot="1" x14ac:dyDescent="0.3">
      <c r="A65" s="94"/>
      <c r="B65" s="95"/>
      <c r="C65" s="96"/>
      <c r="D65" s="18">
        <v>4</v>
      </c>
      <c r="E65" s="19"/>
      <c r="F65" s="20" t="str">
        <f>IF($E65="","",IF(ISNA(VLOOKUP($E65,DD!$A$2:$C$150,2,0)),"NO SUCH DIVE",VLOOKUP($E65,DD!$A$2:$C$150,2,0)))</f>
        <v/>
      </c>
      <c r="G65" s="18" t="str">
        <f>IF($E65="","",IF(ISNA(VLOOKUP($E65,DD!$A$2:$C$150,3,0)),"",VLOOKUP($E65,DD!$A$2:$C$150,3,0)))</f>
        <v/>
      </c>
      <c r="H65" s="21"/>
      <c r="I65" s="21"/>
      <c r="J65" s="21"/>
      <c r="K65" s="21"/>
      <c r="L65" s="21"/>
      <c r="M65" s="19"/>
      <c r="N65" s="80">
        <f t="shared" si="0"/>
        <v>0</v>
      </c>
      <c r="O65" s="81">
        <f t="shared" si="58"/>
        <v>0</v>
      </c>
      <c r="Q65" s="35">
        <f t="shared" ref="Q65" si="59">IF(O65&lt;&gt;"",O65+A62/10000,0)</f>
        <v>1.6000000000000001E-3</v>
      </c>
      <c r="R65" s="35">
        <f t="shared" ref="R65:S65" si="60">B62</f>
        <v>0</v>
      </c>
      <c r="S65" s="35">
        <f t="shared" si="60"/>
        <v>0</v>
      </c>
    </row>
    <row r="66" spans="1:19" x14ac:dyDescent="0.25">
      <c r="A66" s="97">
        <v>17</v>
      </c>
      <c r="B66" s="98"/>
      <c r="C66" s="99"/>
      <c r="D66" s="10">
        <v>1</v>
      </c>
      <c r="E66" s="5"/>
      <c r="F66" t="str">
        <f>IF($E66="","",IF(ISNA(VLOOKUP($E66,DD!$A$2:$C$150,2,0)),"NO SUCH DIVE",VLOOKUP($E66,DD!$A$2:$C$150,2,0)))</f>
        <v/>
      </c>
      <c r="G66" s="10" t="str">
        <f>IF($E66="","",IF(ISNA(VLOOKUP($E66,DD!$A$2:$C$150,3,0)),"",VLOOKUP($E66,DD!$A$2:$C$150,3,0)))</f>
        <v/>
      </c>
      <c r="H66" s="8"/>
      <c r="I66" s="8"/>
      <c r="J66" s="8"/>
      <c r="K66" s="8"/>
      <c r="L66" s="8"/>
      <c r="M66" s="5"/>
      <c r="N66" s="78">
        <f t="shared" si="0"/>
        <v>0</v>
      </c>
      <c r="O66" s="78">
        <f t="shared" ref="O66" si="61">IF(N66="","",N66)</f>
        <v>0</v>
      </c>
      <c r="Q66" s="36"/>
      <c r="R66" s="36"/>
      <c r="S66" s="36"/>
    </row>
    <row r="67" spans="1:19" x14ac:dyDescent="0.25">
      <c r="A67" s="97"/>
      <c r="B67" s="98"/>
      <c r="C67" s="99"/>
      <c r="D67" s="10">
        <v>2</v>
      </c>
      <c r="E67" s="5"/>
      <c r="F67" t="str">
        <f>IF($E67="","",IF(ISNA(VLOOKUP($E67,DD!$A$2:$C$150,2,0)),"NO SUCH DIVE",VLOOKUP($E67,DD!$A$2:$C$150,2,0)))</f>
        <v/>
      </c>
      <c r="G67" s="10" t="str">
        <f>IF($E67="","",IF(ISNA(VLOOKUP($E67,DD!$A$2:$C$150,3,0)),"",VLOOKUP($E67,DD!$A$2:$C$150,3,0)))</f>
        <v/>
      </c>
      <c r="H67" s="8"/>
      <c r="I67" s="8"/>
      <c r="J67" s="8"/>
      <c r="K67" s="8"/>
      <c r="L67" s="8"/>
      <c r="M67" s="5"/>
      <c r="N67" s="78">
        <f t="shared" ref="N67:N97" si="62">IF(G67="",0,IF(COUNT(H67:L67)=3,IF(M67&lt;&gt;"",(SUM(H67:J67)-6)*G67,SUM(H67:J67)*G67),IF(M67&lt;&gt;"",(SUM(H67:L67)-MAX(H67:L67)-MIN(H67:L67)-6)*G67,(SUM(H67:L67)-MAX(H67:L67)-MIN(H67:L67))*G67)))</f>
        <v>0</v>
      </c>
      <c r="O67" s="78">
        <f t="shared" ref="O67:O69" si="63">IF(N67="",O66,N67+O66)</f>
        <v>0</v>
      </c>
      <c r="Q67" s="35"/>
      <c r="R67" s="35"/>
      <c r="S67" s="35"/>
    </row>
    <row r="68" spans="1:19" ht="15.75" thickBot="1" x14ac:dyDescent="0.3">
      <c r="A68" s="97"/>
      <c r="B68" s="98"/>
      <c r="C68" s="99"/>
      <c r="D68" s="10">
        <v>3</v>
      </c>
      <c r="E68" s="5"/>
      <c r="F68" t="str">
        <f>IF($E68="","",IF(ISNA(VLOOKUP($E68,DD!$A$2:$C$150,2,0)),"NO SUCH DIVE",VLOOKUP($E68,DD!$A$2:$C$150,2,0)))</f>
        <v/>
      </c>
      <c r="G68" s="10" t="str">
        <f>IF($E68="","",IF(ISNA(VLOOKUP($E68,DD!$A$2:$C$150,3,0)),"",VLOOKUP($E68,DD!$A$2:$C$150,3,0)))</f>
        <v/>
      </c>
      <c r="H68" s="8"/>
      <c r="I68" s="8"/>
      <c r="J68" s="8"/>
      <c r="K68" s="8"/>
      <c r="L68" s="8"/>
      <c r="M68" s="5"/>
      <c r="N68" s="78">
        <f t="shared" si="62"/>
        <v>0</v>
      </c>
      <c r="O68" s="78">
        <f t="shared" si="63"/>
        <v>0</v>
      </c>
      <c r="Q68" s="35"/>
      <c r="R68" s="35"/>
      <c r="S68" s="35"/>
    </row>
    <row r="69" spans="1:19" ht="15.75" thickBot="1" x14ac:dyDescent="0.3">
      <c r="A69" s="97"/>
      <c r="B69" s="98"/>
      <c r="C69" s="99"/>
      <c r="D69" s="10">
        <v>4</v>
      </c>
      <c r="E69" s="5"/>
      <c r="F69" t="str">
        <f>IF($E69="","",IF(ISNA(VLOOKUP($E69,DD!$A$2:$C$150,2,0)),"NO SUCH DIVE",VLOOKUP($E69,DD!$A$2:$C$150,2,0)))</f>
        <v/>
      </c>
      <c r="G69" s="10" t="str">
        <f>IF($E69="","",IF(ISNA(VLOOKUP($E69,DD!$A$2:$C$150,3,0)),"",VLOOKUP($E69,DD!$A$2:$C$150,3,0)))</f>
        <v/>
      </c>
      <c r="H69" s="8"/>
      <c r="I69" s="8"/>
      <c r="J69" s="8"/>
      <c r="K69" s="8"/>
      <c r="L69" s="8"/>
      <c r="M69" s="5"/>
      <c r="N69" s="78">
        <f t="shared" si="62"/>
        <v>0</v>
      </c>
      <c r="O69" s="79">
        <f t="shared" si="63"/>
        <v>0</v>
      </c>
      <c r="Q69" s="35">
        <f t="shared" ref="Q69" si="64">IF(O69&lt;&gt;"",O69+A66/10000,0)</f>
        <v>1.6999999999999999E-3</v>
      </c>
      <c r="R69" s="35">
        <f t="shared" ref="R69:S69" si="65">B66</f>
        <v>0</v>
      </c>
      <c r="S69" s="35">
        <f t="shared" si="65"/>
        <v>0</v>
      </c>
    </row>
    <row r="70" spans="1:19" x14ac:dyDescent="0.25">
      <c r="A70" s="94">
        <v>18</v>
      </c>
      <c r="B70" s="95"/>
      <c r="C70" s="96"/>
      <c r="D70" s="18">
        <v>1</v>
      </c>
      <c r="E70" s="19"/>
      <c r="F70" s="20" t="str">
        <f>IF($E70="","",IF(ISNA(VLOOKUP($E70,DD!$A$2:$C$150,2,0)),"NO SUCH DIVE",VLOOKUP($E70,DD!$A$2:$C$150,2,0)))</f>
        <v/>
      </c>
      <c r="G70" s="18" t="str">
        <f>IF($E70="","",IF(ISNA(VLOOKUP($E70,DD!$A$2:$C$150,3,0)),"",VLOOKUP($E70,DD!$A$2:$C$150,3,0)))</f>
        <v/>
      </c>
      <c r="H70" s="21"/>
      <c r="I70" s="21"/>
      <c r="J70" s="21"/>
      <c r="K70" s="21"/>
      <c r="L70" s="21"/>
      <c r="M70" s="19"/>
      <c r="N70" s="80">
        <f t="shared" si="62"/>
        <v>0</v>
      </c>
      <c r="O70" s="80">
        <f t="shared" ref="O70" si="66">IF(N70="","",N70)</f>
        <v>0</v>
      </c>
      <c r="Q70" s="36"/>
      <c r="R70" s="36"/>
      <c r="S70" s="36"/>
    </row>
    <row r="71" spans="1:19" x14ac:dyDescent="0.25">
      <c r="A71" s="94"/>
      <c r="B71" s="95"/>
      <c r="C71" s="96"/>
      <c r="D71" s="18">
        <v>2</v>
      </c>
      <c r="E71" s="19"/>
      <c r="F71" s="20" t="str">
        <f>IF($E71="","",IF(ISNA(VLOOKUP($E71,DD!$A$2:$C$150,2,0)),"NO SUCH DIVE",VLOOKUP($E71,DD!$A$2:$C$150,2,0)))</f>
        <v/>
      </c>
      <c r="G71" s="18" t="str">
        <f>IF($E71="","",IF(ISNA(VLOOKUP($E71,DD!$A$2:$C$150,3,0)),"",VLOOKUP($E71,DD!$A$2:$C$150,3,0)))</f>
        <v/>
      </c>
      <c r="H71" s="21"/>
      <c r="I71" s="21"/>
      <c r="J71" s="21"/>
      <c r="K71" s="21"/>
      <c r="L71" s="21"/>
      <c r="M71" s="19"/>
      <c r="N71" s="80">
        <f t="shared" si="62"/>
        <v>0</v>
      </c>
      <c r="O71" s="80">
        <f t="shared" ref="O71:O73" si="67">IF(N71="",O70,N71+O70)</f>
        <v>0</v>
      </c>
      <c r="Q71" s="35"/>
      <c r="R71" s="35"/>
      <c r="S71" s="35"/>
    </row>
    <row r="72" spans="1:19" ht="15.75" thickBot="1" x14ac:dyDescent="0.3">
      <c r="A72" s="94"/>
      <c r="B72" s="95"/>
      <c r="C72" s="96"/>
      <c r="D72" s="18">
        <v>3</v>
      </c>
      <c r="E72" s="19"/>
      <c r="F72" s="20" t="str">
        <f>IF($E72="","",IF(ISNA(VLOOKUP($E72,DD!$A$2:$C$150,2,0)),"NO SUCH DIVE",VLOOKUP($E72,DD!$A$2:$C$150,2,0)))</f>
        <v/>
      </c>
      <c r="G72" s="18" t="str">
        <f>IF($E72="","",IF(ISNA(VLOOKUP($E72,DD!$A$2:$C$150,3,0)),"",VLOOKUP($E72,DD!$A$2:$C$150,3,0)))</f>
        <v/>
      </c>
      <c r="H72" s="21"/>
      <c r="I72" s="21"/>
      <c r="J72" s="21"/>
      <c r="K72" s="21"/>
      <c r="L72" s="21"/>
      <c r="M72" s="19"/>
      <c r="N72" s="80">
        <f t="shared" si="62"/>
        <v>0</v>
      </c>
      <c r="O72" s="80">
        <f t="shared" si="67"/>
        <v>0</v>
      </c>
      <c r="Q72" s="35"/>
      <c r="R72" s="35"/>
      <c r="S72" s="35"/>
    </row>
    <row r="73" spans="1:19" ht="15.75" thickBot="1" x14ac:dyDescent="0.3">
      <c r="A73" s="94"/>
      <c r="B73" s="95"/>
      <c r="C73" s="96"/>
      <c r="D73" s="18">
        <v>4</v>
      </c>
      <c r="E73" s="19"/>
      <c r="F73" s="20" t="str">
        <f>IF($E73="","",IF(ISNA(VLOOKUP($E73,DD!$A$2:$C$150,2,0)),"NO SUCH DIVE",VLOOKUP($E73,DD!$A$2:$C$150,2,0)))</f>
        <v/>
      </c>
      <c r="G73" s="18" t="str">
        <f>IF($E73="","",IF(ISNA(VLOOKUP($E73,DD!$A$2:$C$150,3,0)),"",VLOOKUP($E73,DD!$A$2:$C$150,3,0)))</f>
        <v/>
      </c>
      <c r="H73" s="21"/>
      <c r="I73" s="21"/>
      <c r="J73" s="21"/>
      <c r="K73" s="21"/>
      <c r="L73" s="21"/>
      <c r="M73" s="19"/>
      <c r="N73" s="80">
        <f t="shared" si="62"/>
        <v>0</v>
      </c>
      <c r="O73" s="81">
        <f t="shared" si="67"/>
        <v>0</v>
      </c>
      <c r="Q73" s="35">
        <f t="shared" ref="Q73" si="68">IF(O73&lt;&gt;"",O73+A70/10000,0)</f>
        <v>1.8E-3</v>
      </c>
      <c r="R73" s="35">
        <f t="shared" ref="R73:S73" si="69">B70</f>
        <v>0</v>
      </c>
      <c r="S73" s="35">
        <f t="shared" si="69"/>
        <v>0</v>
      </c>
    </row>
    <row r="74" spans="1:19" x14ac:dyDescent="0.25">
      <c r="A74" s="97">
        <v>19</v>
      </c>
      <c r="B74" s="98"/>
      <c r="C74" s="99"/>
      <c r="D74" s="10">
        <v>1</v>
      </c>
      <c r="E74" s="5"/>
      <c r="F74" t="str">
        <f>IF($E74="","",IF(ISNA(VLOOKUP($E74,DD!$A$2:$C$150,2,0)),"NO SUCH DIVE",VLOOKUP($E74,DD!$A$2:$C$150,2,0)))</f>
        <v/>
      </c>
      <c r="G74" s="10" t="str">
        <f>IF($E74="","",IF(ISNA(VLOOKUP($E74,DD!$A$2:$C$150,3,0)),"",VLOOKUP($E74,DD!$A$2:$C$150,3,0)))</f>
        <v/>
      </c>
      <c r="H74" s="8"/>
      <c r="I74" s="8"/>
      <c r="J74" s="8"/>
      <c r="K74" s="8"/>
      <c r="L74" s="8"/>
      <c r="M74" s="5"/>
      <c r="N74" s="78">
        <f t="shared" si="62"/>
        <v>0</v>
      </c>
      <c r="O74" s="78">
        <f t="shared" ref="O74" si="70">IF(N74="","",N74)</f>
        <v>0</v>
      </c>
      <c r="Q74" s="36"/>
      <c r="R74" s="36"/>
      <c r="S74" s="36"/>
    </row>
    <row r="75" spans="1:19" ht="15" customHeight="1" x14ac:dyDescent="0.25">
      <c r="A75" s="97"/>
      <c r="B75" s="98"/>
      <c r="C75" s="99"/>
      <c r="D75" s="10">
        <v>2</v>
      </c>
      <c r="E75" s="5"/>
      <c r="F75" t="str">
        <f>IF($E75="","",IF(ISNA(VLOOKUP($E75,DD!$A$2:$C$150,2,0)),"NO SUCH DIVE",VLOOKUP($E75,DD!$A$2:$C$150,2,0)))</f>
        <v/>
      </c>
      <c r="G75" s="10" t="str">
        <f>IF($E75="","",IF(ISNA(VLOOKUP($E75,DD!$A$2:$C$150,3,0)),"",VLOOKUP($E75,DD!$A$2:$C$150,3,0)))</f>
        <v/>
      </c>
      <c r="H75" s="8"/>
      <c r="I75" s="8"/>
      <c r="J75" s="8"/>
      <c r="K75" s="8"/>
      <c r="L75" s="8"/>
      <c r="M75" s="5"/>
      <c r="N75" s="78">
        <f t="shared" si="62"/>
        <v>0</v>
      </c>
      <c r="O75" s="78">
        <f t="shared" ref="O75:O77" si="71">IF(N75="",O74,N75+O74)</f>
        <v>0</v>
      </c>
      <c r="Q75" s="35"/>
      <c r="R75" s="35"/>
      <c r="S75" s="35"/>
    </row>
    <row r="76" spans="1:19" ht="15.75" thickBot="1" x14ac:dyDescent="0.3">
      <c r="A76" s="97"/>
      <c r="B76" s="98"/>
      <c r="C76" s="99"/>
      <c r="D76" s="10">
        <v>3</v>
      </c>
      <c r="E76" s="5"/>
      <c r="F76" t="str">
        <f>IF($E76="","",IF(ISNA(VLOOKUP($E76,DD!$A$2:$C$150,2,0)),"NO SUCH DIVE",VLOOKUP($E76,DD!$A$2:$C$150,2,0)))</f>
        <v/>
      </c>
      <c r="G76" s="10" t="str">
        <f>IF($E76="","",IF(ISNA(VLOOKUP($E76,DD!$A$2:$C$150,3,0)),"",VLOOKUP($E76,DD!$A$2:$C$150,3,0)))</f>
        <v/>
      </c>
      <c r="H76" s="8"/>
      <c r="I76" s="8"/>
      <c r="J76" s="8"/>
      <c r="K76" s="8"/>
      <c r="L76" s="8"/>
      <c r="M76" s="5"/>
      <c r="N76" s="78">
        <f t="shared" si="62"/>
        <v>0</v>
      </c>
      <c r="O76" s="78">
        <f t="shared" si="71"/>
        <v>0</v>
      </c>
      <c r="Q76" s="35"/>
      <c r="R76" s="35"/>
      <c r="S76" s="35"/>
    </row>
    <row r="77" spans="1:19" ht="15.75" thickBot="1" x14ac:dyDescent="0.3">
      <c r="A77" s="97"/>
      <c r="B77" s="98"/>
      <c r="C77" s="99"/>
      <c r="D77" s="10">
        <v>4</v>
      </c>
      <c r="E77" s="5"/>
      <c r="F77" t="str">
        <f>IF($E77="","",IF(ISNA(VLOOKUP($E77,DD!$A$2:$C$150,2,0)),"NO SUCH DIVE",VLOOKUP($E77,DD!$A$2:$C$150,2,0)))</f>
        <v/>
      </c>
      <c r="G77" s="10" t="str">
        <f>IF($E77="","",IF(ISNA(VLOOKUP($E77,DD!$A$2:$C$150,3,0)),"",VLOOKUP($E77,DD!$A$2:$C$150,3,0)))</f>
        <v/>
      </c>
      <c r="H77" s="8"/>
      <c r="I77" s="8"/>
      <c r="J77" s="8"/>
      <c r="K77" s="8"/>
      <c r="L77" s="8"/>
      <c r="M77" s="5"/>
      <c r="N77" s="78">
        <f t="shared" si="62"/>
        <v>0</v>
      </c>
      <c r="O77" s="79">
        <f t="shared" si="71"/>
        <v>0</v>
      </c>
      <c r="Q77" s="35">
        <f t="shared" ref="Q77" si="72">IF(O77&lt;&gt;"",O77+A74/10000,0)</f>
        <v>1.9E-3</v>
      </c>
      <c r="R77" s="35">
        <f t="shared" ref="R77:S77" si="73">B74</f>
        <v>0</v>
      </c>
      <c r="S77" s="35">
        <f t="shared" si="73"/>
        <v>0</v>
      </c>
    </row>
    <row r="78" spans="1:19" x14ac:dyDescent="0.25">
      <c r="A78" s="94">
        <v>20</v>
      </c>
      <c r="B78" s="95"/>
      <c r="C78" s="96"/>
      <c r="D78" s="18">
        <v>1</v>
      </c>
      <c r="E78" s="19"/>
      <c r="F78" s="20" t="str">
        <f>IF($E78="","",IF(ISNA(VLOOKUP($E78,DD!$A$2:$C$150,2,0)),"NO SUCH DIVE",VLOOKUP($E78,DD!$A$2:$C$150,2,0)))</f>
        <v/>
      </c>
      <c r="G78" s="18" t="str">
        <f>IF($E78="","",IF(ISNA(VLOOKUP($E78,DD!$A$2:$C$150,3,0)),"",VLOOKUP($E78,DD!$A$2:$C$150,3,0)))</f>
        <v/>
      </c>
      <c r="H78" s="21"/>
      <c r="I78" s="21"/>
      <c r="J78" s="21"/>
      <c r="K78" s="21"/>
      <c r="L78" s="21"/>
      <c r="M78" s="19"/>
      <c r="N78" s="80">
        <f t="shared" si="62"/>
        <v>0</v>
      </c>
      <c r="O78" s="80">
        <f t="shared" ref="O78" si="74">IF(N78="","",N78)</f>
        <v>0</v>
      </c>
      <c r="Q78" s="36"/>
      <c r="R78" s="36"/>
      <c r="S78" s="36"/>
    </row>
    <row r="79" spans="1:19" x14ac:dyDescent="0.25">
      <c r="A79" s="94"/>
      <c r="B79" s="95"/>
      <c r="C79" s="96"/>
      <c r="D79" s="18">
        <v>2</v>
      </c>
      <c r="E79" s="19"/>
      <c r="F79" s="20" t="str">
        <f>IF($E79="","",IF(ISNA(VLOOKUP($E79,DD!$A$2:$C$150,2,0)),"NO SUCH DIVE",VLOOKUP($E79,DD!$A$2:$C$150,2,0)))</f>
        <v/>
      </c>
      <c r="G79" s="18" t="str">
        <f>IF($E79="","",IF(ISNA(VLOOKUP($E79,DD!$A$2:$C$150,3,0)),"",VLOOKUP($E79,DD!$A$2:$C$150,3,0)))</f>
        <v/>
      </c>
      <c r="H79" s="21"/>
      <c r="I79" s="21"/>
      <c r="J79" s="21"/>
      <c r="K79" s="21"/>
      <c r="L79" s="21"/>
      <c r="M79" s="19"/>
      <c r="N79" s="80">
        <f t="shared" si="62"/>
        <v>0</v>
      </c>
      <c r="O79" s="80">
        <f t="shared" ref="O79:O81" si="75">IF(N79="",O78,N79+O78)</f>
        <v>0</v>
      </c>
      <c r="Q79" s="35"/>
      <c r="R79" s="35"/>
      <c r="S79" s="35"/>
    </row>
    <row r="80" spans="1:19" ht="15.75" thickBot="1" x14ac:dyDescent="0.3">
      <c r="A80" s="94"/>
      <c r="B80" s="95"/>
      <c r="C80" s="96"/>
      <c r="D80" s="18">
        <v>3</v>
      </c>
      <c r="E80" s="19"/>
      <c r="F80" s="20" t="str">
        <f>IF($E80="","",IF(ISNA(VLOOKUP($E80,DD!$A$2:$C$150,2,0)),"NO SUCH DIVE",VLOOKUP($E80,DD!$A$2:$C$150,2,0)))</f>
        <v/>
      </c>
      <c r="G80" s="18" t="str">
        <f>IF($E80="","",IF(ISNA(VLOOKUP($E80,DD!$A$2:$C$150,3,0)),"",VLOOKUP($E80,DD!$A$2:$C$150,3,0)))</f>
        <v/>
      </c>
      <c r="H80" s="21"/>
      <c r="I80" s="21"/>
      <c r="J80" s="21"/>
      <c r="K80" s="21"/>
      <c r="L80" s="21"/>
      <c r="M80" s="19"/>
      <c r="N80" s="80">
        <f t="shared" si="62"/>
        <v>0</v>
      </c>
      <c r="O80" s="80">
        <f t="shared" si="75"/>
        <v>0</v>
      </c>
      <c r="Q80" s="35"/>
      <c r="R80" s="35"/>
      <c r="S80" s="35"/>
    </row>
    <row r="81" spans="1:19" ht="15.75" thickBot="1" x14ac:dyDescent="0.3">
      <c r="A81" s="94"/>
      <c r="B81" s="95"/>
      <c r="C81" s="96"/>
      <c r="D81" s="18">
        <v>4</v>
      </c>
      <c r="E81" s="19"/>
      <c r="F81" s="20" t="str">
        <f>IF($E81="","",IF(ISNA(VLOOKUP($E81,DD!$A$2:$C$150,2,0)),"NO SUCH DIVE",VLOOKUP($E81,DD!$A$2:$C$150,2,0)))</f>
        <v/>
      </c>
      <c r="G81" s="18" t="str">
        <f>IF($E81="","",IF(ISNA(VLOOKUP($E81,DD!$A$2:$C$150,3,0)),"",VLOOKUP($E81,DD!$A$2:$C$150,3,0)))</f>
        <v/>
      </c>
      <c r="H81" s="21"/>
      <c r="I81" s="21"/>
      <c r="J81" s="21"/>
      <c r="K81" s="21"/>
      <c r="L81" s="21"/>
      <c r="M81" s="19"/>
      <c r="N81" s="80">
        <f t="shared" si="62"/>
        <v>0</v>
      </c>
      <c r="O81" s="81">
        <f t="shared" si="75"/>
        <v>0</v>
      </c>
      <c r="Q81" s="35">
        <f t="shared" ref="Q81" si="76">IF(O81&lt;&gt;"",O81+A78/10000,0)</f>
        <v>2E-3</v>
      </c>
      <c r="R81" s="35">
        <f t="shared" ref="R81:S81" si="77">B78</f>
        <v>0</v>
      </c>
      <c r="S81" s="35">
        <f t="shared" si="77"/>
        <v>0</v>
      </c>
    </row>
    <row r="82" spans="1:19" x14ac:dyDescent="0.25">
      <c r="A82" s="97">
        <v>21</v>
      </c>
      <c r="B82" s="98"/>
      <c r="C82" s="99"/>
      <c r="D82" s="10">
        <v>1</v>
      </c>
      <c r="E82" s="5"/>
      <c r="F82" t="str">
        <f>IF($E82="","",IF(ISNA(VLOOKUP($E82,DD!$A$2:$C$150,2,0)),"NO SUCH DIVE",VLOOKUP($E82,DD!$A$2:$C$150,2,0)))</f>
        <v/>
      </c>
      <c r="G82" s="10" t="str">
        <f>IF($E82="","",IF(ISNA(VLOOKUP($E82,DD!$A$2:$C$150,3,0)),"",VLOOKUP($E82,DD!$A$2:$C$150,3,0)))</f>
        <v/>
      </c>
      <c r="H82" s="8"/>
      <c r="I82" s="8"/>
      <c r="J82" s="8"/>
      <c r="K82" s="8"/>
      <c r="L82" s="8"/>
      <c r="M82" s="5"/>
      <c r="N82" s="78">
        <f t="shared" si="62"/>
        <v>0</v>
      </c>
      <c r="O82" s="78">
        <f t="shared" ref="O82" si="78">IF(N82="","",N82)</f>
        <v>0</v>
      </c>
      <c r="Q82" s="36"/>
      <c r="R82" s="36"/>
      <c r="S82" s="36"/>
    </row>
    <row r="83" spans="1:19" x14ac:dyDescent="0.25">
      <c r="A83" s="97"/>
      <c r="B83" s="98"/>
      <c r="C83" s="99"/>
      <c r="D83" s="10">
        <v>2</v>
      </c>
      <c r="E83" s="5"/>
      <c r="F83" t="str">
        <f>IF($E83="","",IF(ISNA(VLOOKUP($E83,DD!$A$2:$C$150,2,0)),"NO SUCH DIVE",VLOOKUP($E83,DD!$A$2:$C$150,2,0)))</f>
        <v/>
      </c>
      <c r="G83" s="10" t="str">
        <f>IF($E83="","",IF(ISNA(VLOOKUP($E83,DD!$A$2:$C$150,3,0)),"",VLOOKUP($E83,DD!$A$2:$C$150,3,0)))</f>
        <v/>
      </c>
      <c r="H83" s="8"/>
      <c r="I83" s="8"/>
      <c r="J83" s="8"/>
      <c r="K83" s="8"/>
      <c r="L83" s="8"/>
      <c r="M83" s="5"/>
      <c r="N83" s="78">
        <f t="shared" si="62"/>
        <v>0</v>
      </c>
      <c r="O83" s="78">
        <f t="shared" ref="O83:O85" si="79">IF(N83="",O82,N83+O82)</f>
        <v>0</v>
      </c>
      <c r="Q83" s="35"/>
      <c r="R83" s="35"/>
      <c r="S83" s="35"/>
    </row>
    <row r="84" spans="1:19" ht="15.75" thickBot="1" x14ac:dyDescent="0.3">
      <c r="A84" s="97"/>
      <c r="B84" s="98"/>
      <c r="C84" s="99"/>
      <c r="D84" s="10">
        <v>3</v>
      </c>
      <c r="E84" s="5"/>
      <c r="F84" t="str">
        <f>IF($E84="","",IF(ISNA(VLOOKUP($E84,DD!$A$2:$C$150,2,0)),"NO SUCH DIVE",VLOOKUP($E84,DD!$A$2:$C$150,2,0)))</f>
        <v/>
      </c>
      <c r="G84" s="10" t="str">
        <f>IF($E84="","",IF(ISNA(VLOOKUP($E84,DD!$A$2:$C$150,3,0)),"",VLOOKUP($E84,DD!$A$2:$C$150,3,0)))</f>
        <v/>
      </c>
      <c r="H84" s="8"/>
      <c r="I84" s="8"/>
      <c r="J84" s="8"/>
      <c r="K84" s="8"/>
      <c r="L84" s="8"/>
      <c r="M84" s="5"/>
      <c r="N84" s="78">
        <f t="shared" si="62"/>
        <v>0</v>
      </c>
      <c r="O84" s="78">
        <f t="shared" si="79"/>
        <v>0</v>
      </c>
      <c r="Q84" s="35"/>
      <c r="R84" s="35"/>
      <c r="S84" s="35"/>
    </row>
    <row r="85" spans="1:19" ht="15.75" thickBot="1" x14ac:dyDescent="0.3">
      <c r="A85" s="97"/>
      <c r="B85" s="98"/>
      <c r="C85" s="99"/>
      <c r="D85" s="10">
        <v>4</v>
      </c>
      <c r="E85" s="5"/>
      <c r="F85" t="str">
        <f>IF($E85="","",IF(ISNA(VLOOKUP($E85,DD!$A$2:$C$150,2,0)),"NO SUCH DIVE",VLOOKUP($E85,DD!$A$2:$C$150,2,0)))</f>
        <v/>
      </c>
      <c r="G85" s="10" t="str">
        <f>IF($E85="","",IF(ISNA(VLOOKUP($E85,DD!$A$2:$C$150,3,0)),"",VLOOKUP($E85,DD!$A$2:$C$150,3,0)))</f>
        <v/>
      </c>
      <c r="H85" s="8"/>
      <c r="I85" s="8"/>
      <c r="J85" s="8"/>
      <c r="K85" s="8"/>
      <c r="L85" s="8"/>
      <c r="M85" s="5"/>
      <c r="N85" s="78">
        <f t="shared" si="62"/>
        <v>0</v>
      </c>
      <c r="O85" s="79">
        <f t="shared" si="79"/>
        <v>0</v>
      </c>
      <c r="Q85" s="35">
        <f t="shared" ref="Q85" si="80">IF(O85&lt;&gt;"",O85+A82/10000,0)</f>
        <v>2.0999999999999999E-3</v>
      </c>
      <c r="R85" s="35">
        <f t="shared" ref="R85:S85" si="81">B82</f>
        <v>0</v>
      </c>
      <c r="S85" s="35">
        <f t="shared" si="81"/>
        <v>0</v>
      </c>
    </row>
    <row r="86" spans="1:19" x14ac:dyDescent="0.25">
      <c r="A86" s="94">
        <v>22</v>
      </c>
      <c r="B86" s="95"/>
      <c r="C86" s="96"/>
      <c r="D86" s="18">
        <v>1</v>
      </c>
      <c r="E86" s="19"/>
      <c r="F86" s="20" t="str">
        <f>IF($E86="","",IF(ISNA(VLOOKUP($E86,DD!$A$2:$C$150,2,0)),"NO SUCH DIVE",VLOOKUP($E86,DD!$A$2:$C$150,2,0)))</f>
        <v/>
      </c>
      <c r="G86" s="18" t="str">
        <f>IF($E86="","",IF(ISNA(VLOOKUP($E86,DD!$A$2:$C$150,3,0)),"",VLOOKUP($E86,DD!$A$2:$C$150,3,0)))</f>
        <v/>
      </c>
      <c r="H86" s="21"/>
      <c r="I86" s="21"/>
      <c r="J86" s="21"/>
      <c r="K86" s="21"/>
      <c r="L86" s="21"/>
      <c r="M86" s="19"/>
      <c r="N86" s="80">
        <f t="shared" si="62"/>
        <v>0</v>
      </c>
      <c r="O86" s="80">
        <f t="shared" ref="O86" si="82">IF(N86="","",N86)</f>
        <v>0</v>
      </c>
      <c r="Q86" s="36"/>
      <c r="R86" s="36"/>
      <c r="S86" s="36"/>
    </row>
    <row r="87" spans="1:19" x14ac:dyDescent="0.25">
      <c r="A87" s="94"/>
      <c r="B87" s="95"/>
      <c r="C87" s="96"/>
      <c r="D87" s="18">
        <v>2</v>
      </c>
      <c r="E87" s="19"/>
      <c r="F87" s="20" t="str">
        <f>IF($E87="","",IF(ISNA(VLOOKUP($E87,DD!$A$2:$C$150,2,0)),"NO SUCH DIVE",VLOOKUP($E87,DD!$A$2:$C$150,2,0)))</f>
        <v/>
      </c>
      <c r="G87" s="18" t="str">
        <f>IF($E87="","",IF(ISNA(VLOOKUP($E87,DD!$A$2:$C$150,3,0)),"",VLOOKUP($E87,DD!$A$2:$C$150,3,0)))</f>
        <v/>
      </c>
      <c r="H87" s="21"/>
      <c r="I87" s="21"/>
      <c r="J87" s="21"/>
      <c r="K87" s="21"/>
      <c r="L87" s="21"/>
      <c r="M87" s="19"/>
      <c r="N87" s="80">
        <f t="shared" si="62"/>
        <v>0</v>
      </c>
      <c r="O87" s="80">
        <f t="shared" ref="O87:O89" si="83">IF(N87="",O86,N87+O86)</f>
        <v>0</v>
      </c>
      <c r="Q87" s="35"/>
      <c r="R87" s="35"/>
      <c r="S87" s="35"/>
    </row>
    <row r="88" spans="1:19" ht="15.75" thickBot="1" x14ac:dyDescent="0.3">
      <c r="A88" s="94"/>
      <c r="B88" s="95"/>
      <c r="C88" s="96"/>
      <c r="D88" s="18">
        <v>3</v>
      </c>
      <c r="E88" s="19"/>
      <c r="F88" s="20" t="str">
        <f>IF($E88="","",IF(ISNA(VLOOKUP($E88,DD!$A$2:$C$150,2,0)),"NO SUCH DIVE",VLOOKUP($E88,DD!$A$2:$C$150,2,0)))</f>
        <v/>
      </c>
      <c r="G88" s="18" t="str">
        <f>IF($E88="","",IF(ISNA(VLOOKUP($E88,DD!$A$2:$C$150,3,0)),"",VLOOKUP($E88,DD!$A$2:$C$150,3,0)))</f>
        <v/>
      </c>
      <c r="H88" s="21"/>
      <c r="I88" s="21"/>
      <c r="J88" s="21"/>
      <c r="K88" s="21"/>
      <c r="L88" s="21"/>
      <c r="M88" s="19"/>
      <c r="N88" s="80">
        <f t="shared" si="62"/>
        <v>0</v>
      </c>
      <c r="O88" s="80">
        <f t="shared" si="83"/>
        <v>0</v>
      </c>
      <c r="Q88" s="35"/>
      <c r="R88" s="35"/>
      <c r="S88" s="35"/>
    </row>
    <row r="89" spans="1:19" ht="15.75" thickBot="1" x14ac:dyDescent="0.3">
      <c r="A89" s="94"/>
      <c r="B89" s="95"/>
      <c r="C89" s="96"/>
      <c r="D89" s="18">
        <v>4</v>
      </c>
      <c r="E89" s="19"/>
      <c r="F89" s="20" t="str">
        <f>IF($E89="","",IF(ISNA(VLOOKUP($E89,DD!$A$2:$C$150,2,0)),"NO SUCH DIVE",VLOOKUP($E89,DD!$A$2:$C$150,2,0)))</f>
        <v/>
      </c>
      <c r="G89" s="18" t="str">
        <f>IF($E89="","",IF(ISNA(VLOOKUP($E89,DD!$A$2:$C$150,3,0)),"",VLOOKUP($E89,DD!$A$2:$C$150,3,0)))</f>
        <v/>
      </c>
      <c r="H89" s="21"/>
      <c r="I89" s="21"/>
      <c r="J89" s="21"/>
      <c r="K89" s="21"/>
      <c r="L89" s="21"/>
      <c r="M89" s="19"/>
      <c r="N89" s="80">
        <f t="shared" si="62"/>
        <v>0</v>
      </c>
      <c r="O89" s="81">
        <f t="shared" si="83"/>
        <v>0</v>
      </c>
      <c r="Q89" s="35">
        <f t="shared" ref="Q89" si="84">IF(O89&lt;&gt;"",O89+A86/10000,0)</f>
        <v>2.2000000000000001E-3</v>
      </c>
      <c r="R89" s="35">
        <f t="shared" ref="R89:S89" si="85">B86</f>
        <v>0</v>
      </c>
      <c r="S89" s="35">
        <f t="shared" si="85"/>
        <v>0</v>
      </c>
    </row>
    <row r="90" spans="1:19" x14ac:dyDescent="0.25">
      <c r="A90" s="97">
        <v>23</v>
      </c>
      <c r="B90" s="98"/>
      <c r="C90" s="99"/>
      <c r="D90" s="10">
        <v>1</v>
      </c>
      <c r="E90" s="5"/>
      <c r="F90" t="str">
        <f>IF($E90="","",IF(ISNA(VLOOKUP($E90,DD!$A$2:$C$150,2,0)),"NO SUCH DIVE",VLOOKUP($E90,DD!$A$2:$C$150,2,0)))</f>
        <v/>
      </c>
      <c r="G90" s="10" t="str">
        <f>IF($E90="","",IF(ISNA(VLOOKUP($E90,DD!$A$2:$C$150,3,0)),"",VLOOKUP($E90,DD!$A$2:$C$150,3,0)))</f>
        <v/>
      </c>
      <c r="H90" s="8"/>
      <c r="I90" s="8"/>
      <c r="J90" s="8"/>
      <c r="K90" s="8"/>
      <c r="L90" s="8"/>
      <c r="M90" s="5"/>
      <c r="N90" s="78">
        <f t="shared" si="62"/>
        <v>0</v>
      </c>
      <c r="O90" s="78">
        <f t="shared" ref="O90" si="86">IF(N90="","",N90)</f>
        <v>0</v>
      </c>
      <c r="Q90" s="36"/>
      <c r="R90" s="36"/>
      <c r="S90" s="36"/>
    </row>
    <row r="91" spans="1:19" x14ac:dyDescent="0.25">
      <c r="A91" s="97"/>
      <c r="B91" s="98"/>
      <c r="C91" s="99"/>
      <c r="D91" s="10">
        <v>2</v>
      </c>
      <c r="E91" s="5"/>
      <c r="F91" t="str">
        <f>IF($E91="","",IF(ISNA(VLOOKUP($E91,DD!$A$2:$C$150,2,0)),"NO SUCH DIVE",VLOOKUP($E91,DD!$A$2:$C$150,2,0)))</f>
        <v/>
      </c>
      <c r="G91" s="10" t="str">
        <f>IF($E91="","",IF(ISNA(VLOOKUP($E91,DD!$A$2:$C$150,3,0)),"",VLOOKUP($E91,DD!$A$2:$C$150,3,0)))</f>
        <v/>
      </c>
      <c r="H91" s="8"/>
      <c r="I91" s="8"/>
      <c r="J91" s="8"/>
      <c r="K91" s="8"/>
      <c r="L91" s="8"/>
      <c r="M91" s="5"/>
      <c r="N91" s="78">
        <f t="shared" si="62"/>
        <v>0</v>
      </c>
      <c r="O91" s="78">
        <f t="shared" ref="O91:O93" si="87">IF(N91="",O90,N91+O90)</f>
        <v>0</v>
      </c>
      <c r="Q91" s="35"/>
      <c r="R91" s="35"/>
      <c r="S91" s="35"/>
    </row>
    <row r="92" spans="1:19" ht="15.75" thickBot="1" x14ac:dyDescent="0.3">
      <c r="A92" s="97"/>
      <c r="B92" s="98"/>
      <c r="C92" s="99"/>
      <c r="D92" s="10">
        <v>3</v>
      </c>
      <c r="E92" s="5"/>
      <c r="F92" t="str">
        <f>IF($E92="","",IF(ISNA(VLOOKUP($E92,DD!$A$2:$C$150,2,0)),"NO SUCH DIVE",VLOOKUP($E92,DD!$A$2:$C$150,2,0)))</f>
        <v/>
      </c>
      <c r="G92" s="10" t="str">
        <f>IF($E92="","",IF(ISNA(VLOOKUP($E92,DD!$A$2:$C$150,3,0)),"",VLOOKUP($E92,DD!$A$2:$C$150,3,0)))</f>
        <v/>
      </c>
      <c r="H92" s="8"/>
      <c r="I92" s="8"/>
      <c r="J92" s="8"/>
      <c r="K92" s="8"/>
      <c r="L92" s="8"/>
      <c r="M92" s="5"/>
      <c r="N92" s="78">
        <f t="shared" si="62"/>
        <v>0</v>
      </c>
      <c r="O92" s="78">
        <f t="shared" si="87"/>
        <v>0</v>
      </c>
      <c r="Q92" s="35"/>
      <c r="R92" s="35"/>
      <c r="S92" s="35"/>
    </row>
    <row r="93" spans="1:19" ht="15.75" thickBot="1" x14ac:dyDescent="0.3">
      <c r="A93" s="97"/>
      <c r="B93" s="98"/>
      <c r="C93" s="99"/>
      <c r="D93" s="10">
        <v>4</v>
      </c>
      <c r="E93" s="5"/>
      <c r="F93" t="str">
        <f>IF($E93="","",IF(ISNA(VLOOKUP($E93,DD!$A$2:$C$150,2,0)),"NO SUCH DIVE",VLOOKUP($E93,DD!$A$2:$C$150,2,0)))</f>
        <v/>
      </c>
      <c r="G93" s="10" t="str">
        <f>IF($E93="","",IF(ISNA(VLOOKUP($E93,DD!$A$2:$C$150,3,0)),"",VLOOKUP($E93,DD!$A$2:$C$150,3,0)))</f>
        <v/>
      </c>
      <c r="H93" s="8"/>
      <c r="I93" s="8"/>
      <c r="J93" s="8"/>
      <c r="K93" s="8"/>
      <c r="L93" s="8"/>
      <c r="M93" s="5"/>
      <c r="N93" s="78">
        <f t="shared" si="62"/>
        <v>0</v>
      </c>
      <c r="O93" s="79">
        <f t="shared" si="87"/>
        <v>0</v>
      </c>
      <c r="Q93" s="35">
        <f t="shared" ref="Q93" si="88">IF(O93&lt;&gt;"",O93+A90/10000,0)</f>
        <v>2.3E-3</v>
      </c>
      <c r="R93" s="35">
        <f t="shared" ref="R93:S93" si="89">B90</f>
        <v>0</v>
      </c>
      <c r="S93" s="35">
        <f t="shared" si="89"/>
        <v>0</v>
      </c>
    </row>
    <row r="94" spans="1:19" x14ac:dyDescent="0.25">
      <c r="A94" s="94">
        <v>24</v>
      </c>
      <c r="B94" s="95"/>
      <c r="C94" s="96"/>
      <c r="D94" s="18">
        <v>1</v>
      </c>
      <c r="E94" s="19"/>
      <c r="F94" s="20" t="str">
        <f>IF($E94="","",IF(ISNA(VLOOKUP($E94,DD!$A$2:$C$150,2,0)),"NO SUCH DIVE",VLOOKUP($E94,DD!$A$2:$C$150,2,0)))</f>
        <v/>
      </c>
      <c r="G94" s="18" t="str">
        <f>IF($E94="","",IF(ISNA(VLOOKUP($E94,DD!$A$2:$C$150,3,0)),"",VLOOKUP($E94,DD!$A$2:$C$150,3,0)))</f>
        <v/>
      </c>
      <c r="H94" s="21"/>
      <c r="I94" s="21"/>
      <c r="J94" s="21"/>
      <c r="K94" s="21"/>
      <c r="L94" s="21"/>
      <c r="M94" s="19"/>
      <c r="N94" s="80">
        <f t="shared" si="62"/>
        <v>0</v>
      </c>
      <c r="O94" s="80">
        <f t="shared" ref="O94" si="90">IF(N94="","",N94)</f>
        <v>0</v>
      </c>
      <c r="Q94" s="36"/>
      <c r="R94" s="36"/>
      <c r="S94" s="36"/>
    </row>
    <row r="95" spans="1:19" x14ac:dyDescent="0.25">
      <c r="A95" s="94"/>
      <c r="B95" s="95"/>
      <c r="C95" s="96"/>
      <c r="D95" s="18">
        <v>2</v>
      </c>
      <c r="E95" s="19"/>
      <c r="F95" s="20" t="str">
        <f>IF($E95="","",IF(ISNA(VLOOKUP($E95,DD!$A$2:$C$150,2,0)),"NO SUCH DIVE",VLOOKUP($E95,DD!$A$2:$C$150,2,0)))</f>
        <v/>
      </c>
      <c r="G95" s="18" t="str">
        <f>IF($E95="","",IF(ISNA(VLOOKUP($E95,DD!$A$2:$C$150,3,0)),"",VLOOKUP($E95,DD!$A$2:$C$150,3,0)))</f>
        <v/>
      </c>
      <c r="H95" s="21"/>
      <c r="I95" s="21"/>
      <c r="J95" s="21"/>
      <c r="K95" s="21"/>
      <c r="L95" s="21"/>
      <c r="M95" s="19"/>
      <c r="N95" s="80">
        <f t="shared" si="62"/>
        <v>0</v>
      </c>
      <c r="O95" s="80">
        <f t="shared" ref="O95:O97" si="91">IF(N95="",O94,N95+O94)</f>
        <v>0</v>
      </c>
      <c r="Q95" s="35"/>
      <c r="R95" s="35"/>
      <c r="S95" s="35"/>
    </row>
    <row r="96" spans="1:19" ht="15.75" thickBot="1" x14ac:dyDescent="0.3">
      <c r="A96" s="94"/>
      <c r="B96" s="95"/>
      <c r="C96" s="96"/>
      <c r="D96" s="18">
        <v>3</v>
      </c>
      <c r="E96" s="19"/>
      <c r="F96" s="20" t="str">
        <f>IF($E96="","",IF(ISNA(VLOOKUP($E96,DD!$A$2:$C$150,2,0)),"NO SUCH DIVE",VLOOKUP($E96,DD!$A$2:$C$150,2,0)))</f>
        <v/>
      </c>
      <c r="G96" s="18" t="str">
        <f>IF($E96="","",IF(ISNA(VLOOKUP($E96,DD!$A$2:$C$150,3,0)),"",VLOOKUP($E96,DD!$A$2:$C$150,3,0)))</f>
        <v/>
      </c>
      <c r="H96" s="21"/>
      <c r="I96" s="21"/>
      <c r="J96" s="21"/>
      <c r="K96" s="21"/>
      <c r="L96" s="21"/>
      <c r="M96" s="19"/>
      <c r="N96" s="80">
        <f t="shared" si="62"/>
        <v>0</v>
      </c>
      <c r="O96" s="80">
        <f t="shared" si="91"/>
        <v>0</v>
      </c>
      <c r="Q96" s="35"/>
      <c r="R96" s="35"/>
      <c r="S96" s="35"/>
    </row>
    <row r="97" spans="1:30" ht="15.75" thickBot="1" x14ac:dyDescent="0.3">
      <c r="A97" s="94"/>
      <c r="B97" s="95"/>
      <c r="C97" s="96"/>
      <c r="D97" s="18">
        <v>4</v>
      </c>
      <c r="E97" s="19"/>
      <c r="F97" s="20" t="str">
        <f>IF($E97="","",IF(ISNA(VLOOKUP($E97,DD!$A$2:$C$150,2,0)),"NO SUCH DIVE",VLOOKUP($E97,DD!$A$2:$C$150,2,0)))</f>
        <v/>
      </c>
      <c r="G97" s="18" t="str">
        <f>IF($E97="","",IF(ISNA(VLOOKUP($E97,DD!$A$2:$C$150,3,0)),"",VLOOKUP($E97,DD!$A$2:$C$150,3,0)))</f>
        <v/>
      </c>
      <c r="H97" s="21"/>
      <c r="I97" s="21"/>
      <c r="J97" s="21"/>
      <c r="K97" s="21"/>
      <c r="L97" s="21"/>
      <c r="M97" s="19"/>
      <c r="N97" s="80">
        <f t="shared" si="62"/>
        <v>0</v>
      </c>
      <c r="O97" s="81">
        <f t="shared" si="91"/>
        <v>0</v>
      </c>
      <c r="Q97" s="35">
        <f t="shared" ref="Q97" si="92">IF(O97&lt;&gt;"",O97+A94/10000,0)</f>
        <v>2.3999999999999998E-3</v>
      </c>
      <c r="R97" s="35">
        <f t="shared" ref="R97:S97" si="93">B94</f>
        <v>0</v>
      </c>
      <c r="S97" s="35">
        <f t="shared" si="93"/>
        <v>0</v>
      </c>
    </row>
    <row r="98" spans="1:30" ht="15.75" thickBot="1" x14ac:dyDescent="0.3">
      <c r="Q98" s="36">
        <v>0</v>
      </c>
      <c r="R98" s="36"/>
      <c r="S98" s="36"/>
    </row>
    <row r="99" spans="1:30" ht="30" x14ac:dyDescent="0.25">
      <c r="C99" s="11" t="s">
        <v>219</v>
      </c>
      <c r="D99" s="28" t="s">
        <v>218</v>
      </c>
      <c r="E99" s="12" t="s">
        <v>217</v>
      </c>
      <c r="F99" s="12" t="s">
        <v>186</v>
      </c>
      <c r="G99" s="12" t="s">
        <v>215</v>
      </c>
      <c r="H99" s="12" t="s">
        <v>241</v>
      </c>
      <c r="I99" s="13" t="s">
        <v>224</v>
      </c>
      <c r="Q99" s="60" t="s">
        <v>227</v>
      </c>
      <c r="R99" s="60" t="s">
        <v>228</v>
      </c>
      <c r="S99" s="60" t="s">
        <v>229</v>
      </c>
      <c r="T99" s="60" t="s">
        <v>230</v>
      </c>
      <c r="U99" s="60" t="s">
        <v>231</v>
      </c>
      <c r="V99" s="60" t="s">
        <v>232</v>
      </c>
      <c r="W99" s="60" t="s">
        <v>233</v>
      </c>
      <c r="X99" s="60" t="s">
        <v>234</v>
      </c>
      <c r="Y99" s="60" t="s">
        <v>235</v>
      </c>
      <c r="Z99" s="60" t="s">
        <v>236</v>
      </c>
      <c r="AA99" s="60" t="s">
        <v>226</v>
      </c>
      <c r="AB99" s="60" t="s">
        <v>237</v>
      </c>
      <c r="AC99" s="60" t="s">
        <v>238</v>
      </c>
      <c r="AD99" s="60" t="s">
        <v>245</v>
      </c>
    </row>
    <row r="100" spans="1:30" x14ac:dyDescent="0.25">
      <c r="C100" s="14">
        <f>IF(E100&lt;1,0,1)</f>
        <v>0</v>
      </c>
      <c r="D100" s="15" t="str">
        <f>IF(OR(C100&lt;1,H100&lt;&gt;"",COUNTIF(P$100:P100,P100)&gt;3),"",VLOOKUP(C100-COUNTA(H$100:H100),DD!$F$1:$G$13,2))</f>
        <v/>
      </c>
      <c r="E100" s="84">
        <f>IF(LARGE($Q$2:$Q$98,ROW()-99)&lt;1,0,LARGE($Q$2:$Q$98,ROW()-99))</f>
        <v>0</v>
      </c>
      <c r="F100" s="16">
        <f>VLOOKUP(E100,$Q$2:$S$98,2,FALSE)</f>
        <v>0</v>
      </c>
      <c r="G100" s="15">
        <f>VLOOKUP(E100,$Q$2:$S$98,3,FALSE)</f>
        <v>0</v>
      </c>
      <c r="H100" s="29"/>
      <c r="I100" s="17" t="str">
        <f t="shared" ref="I100:I122" si="94">IF(AND(OR(C100=C99,C100=C101),C100&lt;&gt;0),"TIE","")</f>
        <v/>
      </c>
      <c r="P100" s="16" t="str">
        <f>G100&amp;H100</f>
        <v>0</v>
      </c>
      <c r="Q100" s="61" t="str">
        <f t="shared" ref="Q100:AD100" si="95">IF($G100=Q$99,$D100,"")</f>
        <v/>
      </c>
      <c r="R100" s="61" t="str">
        <f t="shared" si="95"/>
        <v/>
      </c>
      <c r="S100" s="61" t="str">
        <f t="shared" si="95"/>
        <v/>
      </c>
      <c r="T100" s="61" t="str">
        <f t="shared" si="95"/>
        <v/>
      </c>
      <c r="U100" s="61" t="str">
        <f t="shared" si="95"/>
        <v/>
      </c>
      <c r="V100" s="61" t="str">
        <f t="shared" si="95"/>
        <v/>
      </c>
      <c r="W100" s="61" t="str">
        <f t="shared" si="95"/>
        <v/>
      </c>
      <c r="X100" s="61" t="str">
        <f t="shared" si="95"/>
        <v/>
      </c>
      <c r="Y100" s="61" t="str">
        <f t="shared" si="95"/>
        <v/>
      </c>
      <c r="Z100" s="61" t="str">
        <f t="shared" si="95"/>
        <v/>
      </c>
      <c r="AA100" s="61" t="str">
        <f t="shared" si="95"/>
        <v/>
      </c>
      <c r="AB100" s="61" t="str">
        <f t="shared" si="95"/>
        <v/>
      </c>
      <c r="AC100" s="61" t="str">
        <f t="shared" si="95"/>
        <v/>
      </c>
      <c r="AD100" s="61" t="str">
        <f t="shared" si="95"/>
        <v/>
      </c>
    </row>
    <row r="101" spans="1:30" x14ac:dyDescent="0.25">
      <c r="C101" s="14">
        <f>IF(E101&lt;1,0,IF(INT(E101*100)=INT(E100*100),C100,ROW()-99))</f>
        <v>0</v>
      </c>
      <c r="D101" s="15" t="str">
        <f>IF(OR(C101&lt;1,H101&lt;&gt;"",COUNTIF(P$100:P101,P101)&gt;3),"",VLOOKUP(C101-COUNTA(H$100:H101),DD!$F$1:$G$13,2))</f>
        <v/>
      </c>
      <c r="E101" s="84">
        <f t="shared" ref="E101:E123" si="96">IF(LARGE($Q$2:$Q$98,ROW()-99)&lt;1,0,LARGE($Q$2:$Q$98,ROW()-99))</f>
        <v>0</v>
      </c>
      <c r="F101" s="16">
        <f t="shared" ref="F101:F123" si="97">VLOOKUP(E101,$Q$2:$S$98,2,FALSE)</f>
        <v>0</v>
      </c>
      <c r="G101" s="15">
        <f t="shared" ref="G101:G123" si="98">VLOOKUP(E101,$Q$2:$S$98,3,FALSE)</f>
        <v>0</v>
      </c>
      <c r="H101" s="29"/>
      <c r="I101" s="17" t="str">
        <f t="shared" si="94"/>
        <v/>
      </c>
      <c r="P101" s="16" t="str">
        <f t="shared" ref="P101:P123" si="99">G101&amp;H101</f>
        <v>0</v>
      </c>
      <c r="Q101" s="61" t="str">
        <f t="shared" ref="Q101:AD119" si="100">IF($G101=Q$99,$D101,"")</f>
        <v/>
      </c>
      <c r="R101" s="61" t="str">
        <f t="shared" si="100"/>
        <v/>
      </c>
      <c r="S101" s="61" t="str">
        <f t="shared" si="100"/>
        <v/>
      </c>
      <c r="T101" s="61" t="str">
        <f t="shared" si="100"/>
        <v/>
      </c>
      <c r="U101" s="61" t="str">
        <f t="shared" si="100"/>
        <v/>
      </c>
      <c r="V101" s="61" t="str">
        <f t="shared" si="100"/>
        <v/>
      </c>
      <c r="W101" s="61" t="str">
        <f t="shared" si="100"/>
        <v/>
      </c>
      <c r="X101" s="61" t="str">
        <f t="shared" si="100"/>
        <v/>
      </c>
      <c r="Y101" s="61" t="str">
        <f t="shared" si="100"/>
        <v/>
      </c>
      <c r="Z101" s="61" t="str">
        <f t="shared" si="100"/>
        <v/>
      </c>
      <c r="AA101" s="61" t="str">
        <f t="shared" si="100"/>
        <v/>
      </c>
      <c r="AB101" s="61" t="str">
        <f t="shared" si="100"/>
        <v/>
      </c>
      <c r="AC101" s="61" t="str">
        <f t="shared" si="100"/>
        <v/>
      </c>
      <c r="AD101" s="61" t="str">
        <f t="shared" si="100"/>
        <v/>
      </c>
    </row>
    <row r="102" spans="1:30" x14ac:dyDescent="0.25">
      <c r="C102" s="14">
        <f t="shared" ref="C102:C123" si="101">IF(E102&lt;1,0,IF(INT(E102*100)=INT(E101*100),C101,ROW()-99))</f>
        <v>0</v>
      </c>
      <c r="D102" s="15" t="str">
        <f>IF(OR(C102&lt;1,H102&lt;&gt;"",COUNTIF(P$100:P102,P102)&gt;3),"",VLOOKUP(C102-COUNTA(H$100:H102),DD!$F$1:$G$13,2))</f>
        <v/>
      </c>
      <c r="E102" s="84">
        <f t="shared" si="96"/>
        <v>0</v>
      </c>
      <c r="F102" s="16">
        <f t="shared" si="97"/>
        <v>0</v>
      </c>
      <c r="G102" s="15">
        <f t="shared" si="98"/>
        <v>0</v>
      </c>
      <c r="H102" s="29"/>
      <c r="I102" s="17" t="str">
        <f t="shared" si="94"/>
        <v/>
      </c>
      <c r="P102" s="16" t="str">
        <f t="shared" si="99"/>
        <v>0</v>
      </c>
      <c r="Q102" s="61" t="str">
        <f t="shared" si="100"/>
        <v/>
      </c>
      <c r="R102" s="61" t="str">
        <f t="shared" si="100"/>
        <v/>
      </c>
      <c r="S102" s="61" t="str">
        <f t="shared" si="100"/>
        <v/>
      </c>
      <c r="T102" s="61" t="str">
        <f t="shared" si="100"/>
        <v/>
      </c>
      <c r="U102" s="61" t="str">
        <f t="shared" si="100"/>
        <v/>
      </c>
      <c r="V102" s="61" t="str">
        <f t="shared" si="100"/>
        <v/>
      </c>
      <c r="W102" s="61" t="str">
        <f t="shared" si="100"/>
        <v/>
      </c>
      <c r="X102" s="61" t="str">
        <f t="shared" si="100"/>
        <v/>
      </c>
      <c r="Y102" s="61" t="str">
        <f t="shared" si="100"/>
        <v/>
      </c>
      <c r="Z102" s="61" t="str">
        <f t="shared" si="100"/>
        <v/>
      </c>
      <c r="AA102" s="61" t="str">
        <f t="shared" si="100"/>
        <v/>
      </c>
      <c r="AB102" s="61" t="str">
        <f t="shared" si="100"/>
        <v/>
      </c>
      <c r="AC102" s="61" t="str">
        <f t="shared" si="100"/>
        <v/>
      </c>
      <c r="AD102" s="61" t="str">
        <f t="shared" si="100"/>
        <v/>
      </c>
    </row>
    <row r="103" spans="1:30" x14ac:dyDescent="0.25">
      <c r="C103" s="14">
        <f t="shared" si="101"/>
        <v>0</v>
      </c>
      <c r="D103" s="15" t="str">
        <f>IF(OR(C103&lt;1,H103&lt;&gt;"",COUNTIF(P$100:P103,P103)&gt;3),"",VLOOKUP(C103-COUNTA(H$100:H103),DD!$F$1:$G$13,2))</f>
        <v/>
      </c>
      <c r="E103" s="84">
        <f t="shared" si="96"/>
        <v>0</v>
      </c>
      <c r="F103" s="16">
        <f t="shared" si="97"/>
        <v>0</v>
      </c>
      <c r="G103" s="15">
        <f t="shared" si="98"/>
        <v>0</v>
      </c>
      <c r="H103" s="29"/>
      <c r="I103" s="17" t="str">
        <f t="shared" si="94"/>
        <v/>
      </c>
      <c r="P103" s="16" t="str">
        <f t="shared" si="99"/>
        <v>0</v>
      </c>
      <c r="Q103" s="61" t="str">
        <f t="shared" si="100"/>
        <v/>
      </c>
      <c r="R103" s="61" t="str">
        <f t="shared" si="100"/>
        <v/>
      </c>
      <c r="S103" s="61" t="str">
        <f t="shared" si="100"/>
        <v/>
      </c>
      <c r="T103" s="61" t="str">
        <f t="shared" si="100"/>
        <v/>
      </c>
      <c r="U103" s="61" t="str">
        <f t="shared" si="100"/>
        <v/>
      </c>
      <c r="V103" s="61" t="str">
        <f t="shared" si="100"/>
        <v/>
      </c>
      <c r="W103" s="61" t="str">
        <f t="shared" si="100"/>
        <v/>
      </c>
      <c r="X103" s="61" t="str">
        <f t="shared" si="100"/>
        <v/>
      </c>
      <c r="Y103" s="61" t="str">
        <f t="shared" si="100"/>
        <v/>
      </c>
      <c r="Z103" s="61" t="str">
        <f t="shared" si="100"/>
        <v/>
      </c>
      <c r="AA103" s="61" t="str">
        <f t="shared" si="100"/>
        <v/>
      </c>
      <c r="AB103" s="61" t="str">
        <f t="shared" si="100"/>
        <v/>
      </c>
      <c r="AC103" s="61" t="str">
        <f t="shared" si="100"/>
        <v/>
      </c>
      <c r="AD103" s="61" t="str">
        <f t="shared" si="100"/>
        <v/>
      </c>
    </row>
    <row r="104" spans="1:30" x14ac:dyDescent="0.25">
      <c r="C104" s="14">
        <f t="shared" si="101"/>
        <v>0</v>
      </c>
      <c r="D104" s="15" t="str">
        <f>IF(OR(C104&lt;1,H104&lt;&gt;"",COUNTIF(P$100:P104,P104)&gt;3),"",VLOOKUP(C104-COUNTA(H$100:H104),DD!$F$1:$G$13,2))</f>
        <v/>
      </c>
      <c r="E104" s="84">
        <f t="shared" si="96"/>
        <v>0</v>
      </c>
      <c r="F104" s="16">
        <f t="shared" si="97"/>
        <v>0</v>
      </c>
      <c r="G104" s="15">
        <f t="shared" si="98"/>
        <v>0</v>
      </c>
      <c r="H104" s="29"/>
      <c r="I104" s="17" t="str">
        <f t="shared" si="94"/>
        <v/>
      </c>
      <c r="P104" s="16" t="str">
        <f t="shared" si="99"/>
        <v>0</v>
      </c>
      <c r="Q104" s="61" t="str">
        <f t="shared" si="100"/>
        <v/>
      </c>
      <c r="R104" s="61" t="str">
        <f t="shared" si="100"/>
        <v/>
      </c>
      <c r="S104" s="61" t="str">
        <f t="shared" si="100"/>
        <v/>
      </c>
      <c r="T104" s="61" t="str">
        <f t="shared" si="100"/>
        <v/>
      </c>
      <c r="U104" s="61" t="str">
        <f t="shared" si="100"/>
        <v/>
      </c>
      <c r="V104" s="61" t="str">
        <f t="shared" si="100"/>
        <v/>
      </c>
      <c r="W104" s="61" t="str">
        <f t="shared" si="100"/>
        <v/>
      </c>
      <c r="X104" s="61" t="str">
        <f t="shared" si="100"/>
        <v/>
      </c>
      <c r="Y104" s="61" t="str">
        <f t="shared" si="100"/>
        <v/>
      </c>
      <c r="Z104" s="61" t="str">
        <f t="shared" si="100"/>
        <v/>
      </c>
      <c r="AA104" s="61" t="str">
        <f t="shared" si="100"/>
        <v/>
      </c>
      <c r="AB104" s="61" t="str">
        <f t="shared" si="100"/>
        <v/>
      </c>
      <c r="AC104" s="61" t="str">
        <f t="shared" si="100"/>
        <v/>
      </c>
      <c r="AD104" s="61" t="str">
        <f t="shared" si="100"/>
        <v/>
      </c>
    </row>
    <row r="105" spans="1:30" x14ac:dyDescent="0.25">
      <c r="C105" s="14">
        <f t="shared" si="101"/>
        <v>0</v>
      </c>
      <c r="D105" s="15" t="str">
        <f>IF(OR(C105&lt;1,H105&lt;&gt;"",COUNTIF(P$100:P105,P105)&gt;3),"",VLOOKUP(C105-COUNTA(H$100:H105),DD!$F$1:$G$13,2))</f>
        <v/>
      </c>
      <c r="E105" s="84">
        <f t="shared" si="96"/>
        <v>0</v>
      </c>
      <c r="F105" s="16">
        <f t="shared" si="97"/>
        <v>0</v>
      </c>
      <c r="G105" s="15">
        <f t="shared" si="98"/>
        <v>0</v>
      </c>
      <c r="H105" s="29"/>
      <c r="I105" s="17" t="str">
        <f t="shared" si="94"/>
        <v/>
      </c>
      <c r="P105" s="16" t="str">
        <f t="shared" si="99"/>
        <v>0</v>
      </c>
      <c r="Q105" s="61" t="str">
        <f t="shared" si="100"/>
        <v/>
      </c>
      <c r="R105" s="61" t="str">
        <f t="shared" si="100"/>
        <v/>
      </c>
      <c r="S105" s="61" t="str">
        <f t="shared" si="100"/>
        <v/>
      </c>
      <c r="T105" s="61" t="str">
        <f t="shared" si="100"/>
        <v/>
      </c>
      <c r="U105" s="61" t="str">
        <f t="shared" si="100"/>
        <v/>
      </c>
      <c r="V105" s="61" t="str">
        <f t="shared" si="100"/>
        <v/>
      </c>
      <c r="W105" s="61" t="str">
        <f t="shared" si="100"/>
        <v/>
      </c>
      <c r="X105" s="61" t="str">
        <f t="shared" si="100"/>
        <v/>
      </c>
      <c r="Y105" s="61" t="str">
        <f t="shared" si="100"/>
        <v/>
      </c>
      <c r="Z105" s="61" t="str">
        <f t="shared" si="100"/>
        <v/>
      </c>
      <c r="AA105" s="61" t="str">
        <f t="shared" si="100"/>
        <v/>
      </c>
      <c r="AB105" s="61" t="str">
        <f t="shared" si="100"/>
        <v/>
      </c>
      <c r="AC105" s="61" t="str">
        <f t="shared" si="100"/>
        <v/>
      </c>
      <c r="AD105" s="61" t="str">
        <f t="shared" si="100"/>
        <v/>
      </c>
    </row>
    <row r="106" spans="1:30" x14ac:dyDescent="0.25">
      <c r="C106" s="14">
        <f t="shared" si="101"/>
        <v>0</v>
      </c>
      <c r="D106" s="15" t="str">
        <f>IF(OR(C106&lt;1,H106&lt;&gt;"",COUNTIF(P$100:P106,P106)&gt;3),"",VLOOKUP(C106-COUNTA(H$100:H106),DD!$F$1:$G$13,2))</f>
        <v/>
      </c>
      <c r="E106" s="84">
        <f t="shared" si="96"/>
        <v>0</v>
      </c>
      <c r="F106" s="16">
        <f t="shared" si="97"/>
        <v>0</v>
      </c>
      <c r="G106" s="15">
        <f t="shared" si="98"/>
        <v>0</v>
      </c>
      <c r="H106" s="29"/>
      <c r="I106" s="17" t="str">
        <f t="shared" si="94"/>
        <v/>
      </c>
      <c r="P106" s="16" t="str">
        <f t="shared" si="99"/>
        <v>0</v>
      </c>
      <c r="Q106" s="61" t="str">
        <f t="shared" si="100"/>
        <v/>
      </c>
      <c r="R106" s="61" t="str">
        <f t="shared" si="100"/>
        <v/>
      </c>
      <c r="S106" s="61" t="str">
        <f t="shared" si="100"/>
        <v/>
      </c>
      <c r="T106" s="61" t="str">
        <f t="shared" si="100"/>
        <v/>
      </c>
      <c r="U106" s="61" t="str">
        <f t="shared" si="100"/>
        <v/>
      </c>
      <c r="V106" s="61" t="str">
        <f t="shared" si="100"/>
        <v/>
      </c>
      <c r="W106" s="61" t="str">
        <f t="shared" si="100"/>
        <v/>
      </c>
      <c r="X106" s="61" t="str">
        <f t="shared" si="100"/>
        <v/>
      </c>
      <c r="Y106" s="61" t="str">
        <f t="shared" si="100"/>
        <v/>
      </c>
      <c r="Z106" s="61" t="str">
        <f t="shared" si="100"/>
        <v/>
      </c>
      <c r="AA106" s="61" t="str">
        <f t="shared" si="100"/>
        <v/>
      </c>
      <c r="AB106" s="61" t="str">
        <f t="shared" si="100"/>
        <v/>
      </c>
      <c r="AC106" s="61" t="str">
        <f t="shared" si="100"/>
        <v/>
      </c>
      <c r="AD106" s="61" t="str">
        <f t="shared" si="100"/>
        <v/>
      </c>
    </row>
    <row r="107" spans="1:30" x14ac:dyDescent="0.25">
      <c r="C107" s="14">
        <f t="shared" si="101"/>
        <v>0</v>
      </c>
      <c r="D107" s="15" t="str">
        <f>IF(OR(C107&lt;1,H107&lt;&gt;"",COUNTIF(P$100:P107,P107)&gt;3),"",VLOOKUP(C107-COUNTA(H$100:H107),DD!$F$1:$G$13,2))</f>
        <v/>
      </c>
      <c r="E107" s="84">
        <f t="shared" si="96"/>
        <v>0</v>
      </c>
      <c r="F107" s="16">
        <f t="shared" si="97"/>
        <v>0</v>
      </c>
      <c r="G107" s="15">
        <f t="shared" si="98"/>
        <v>0</v>
      </c>
      <c r="H107" s="29"/>
      <c r="I107" s="17" t="str">
        <f t="shared" si="94"/>
        <v/>
      </c>
      <c r="P107" s="16" t="str">
        <f t="shared" si="99"/>
        <v>0</v>
      </c>
      <c r="Q107" s="61" t="str">
        <f t="shared" si="100"/>
        <v/>
      </c>
      <c r="R107" s="61" t="str">
        <f t="shared" si="100"/>
        <v/>
      </c>
      <c r="S107" s="61" t="str">
        <f t="shared" si="100"/>
        <v/>
      </c>
      <c r="T107" s="61" t="str">
        <f t="shared" si="100"/>
        <v/>
      </c>
      <c r="U107" s="61" t="str">
        <f t="shared" si="100"/>
        <v/>
      </c>
      <c r="V107" s="61" t="str">
        <f t="shared" si="100"/>
        <v/>
      </c>
      <c r="W107" s="61" t="str">
        <f t="shared" si="100"/>
        <v/>
      </c>
      <c r="X107" s="61" t="str">
        <f t="shared" si="100"/>
        <v/>
      </c>
      <c r="Y107" s="61" t="str">
        <f t="shared" si="100"/>
        <v/>
      </c>
      <c r="Z107" s="61" t="str">
        <f t="shared" si="100"/>
        <v/>
      </c>
      <c r="AA107" s="61" t="str">
        <f t="shared" si="100"/>
        <v/>
      </c>
      <c r="AB107" s="61" t="str">
        <f t="shared" si="100"/>
        <v/>
      </c>
      <c r="AC107" s="61" t="str">
        <f t="shared" si="100"/>
        <v/>
      </c>
      <c r="AD107" s="61" t="str">
        <f t="shared" si="100"/>
        <v/>
      </c>
    </row>
    <row r="108" spans="1:30" x14ac:dyDescent="0.25">
      <c r="C108" s="14">
        <f t="shared" si="101"/>
        <v>0</v>
      </c>
      <c r="D108" s="15" t="str">
        <f>IF(OR(C108&lt;1,H108&lt;&gt;"",COUNTIF(P$100:P108,P108)&gt;3),"",VLOOKUP(C108-COUNTA(H$100:H108),DD!$F$1:$G$13,2))</f>
        <v/>
      </c>
      <c r="E108" s="84">
        <f t="shared" si="96"/>
        <v>0</v>
      </c>
      <c r="F108" s="16">
        <f t="shared" si="97"/>
        <v>0</v>
      </c>
      <c r="G108" s="15">
        <f t="shared" si="98"/>
        <v>0</v>
      </c>
      <c r="H108" s="29"/>
      <c r="I108" s="17" t="str">
        <f t="shared" si="94"/>
        <v/>
      </c>
      <c r="P108" s="16" t="str">
        <f t="shared" si="99"/>
        <v>0</v>
      </c>
      <c r="Q108" s="61" t="str">
        <f t="shared" si="100"/>
        <v/>
      </c>
      <c r="R108" s="61" t="str">
        <f t="shared" si="100"/>
        <v/>
      </c>
      <c r="S108" s="61" t="str">
        <f t="shared" si="100"/>
        <v/>
      </c>
      <c r="T108" s="61" t="str">
        <f t="shared" si="100"/>
        <v/>
      </c>
      <c r="U108" s="61" t="str">
        <f t="shared" si="100"/>
        <v/>
      </c>
      <c r="V108" s="61" t="str">
        <f t="shared" si="100"/>
        <v/>
      </c>
      <c r="W108" s="61" t="str">
        <f t="shared" si="100"/>
        <v/>
      </c>
      <c r="X108" s="61" t="str">
        <f t="shared" si="100"/>
        <v/>
      </c>
      <c r="Y108" s="61" t="str">
        <f t="shared" si="100"/>
        <v/>
      </c>
      <c r="Z108" s="61" t="str">
        <f t="shared" si="100"/>
        <v/>
      </c>
      <c r="AA108" s="61" t="str">
        <f t="shared" si="100"/>
        <v/>
      </c>
      <c r="AB108" s="61" t="str">
        <f t="shared" si="100"/>
        <v/>
      </c>
      <c r="AC108" s="61" t="str">
        <f t="shared" si="100"/>
        <v/>
      </c>
      <c r="AD108" s="61" t="str">
        <f t="shared" si="100"/>
        <v/>
      </c>
    </row>
    <row r="109" spans="1:30" x14ac:dyDescent="0.25">
      <c r="C109" s="14">
        <f t="shared" si="101"/>
        <v>0</v>
      </c>
      <c r="D109" s="15" t="str">
        <f>IF(OR(C109&lt;1,H109&lt;&gt;"",COUNTIF(P$100:P109,P109)&gt;3),"",VLOOKUP(C109-COUNTA(H$100:H109),DD!$F$1:$G$13,2))</f>
        <v/>
      </c>
      <c r="E109" s="84">
        <f t="shared" si="96"/>
        <v>0</v>
      </c>
      <c r="F109" s="16">
        <f t="shared" si="97"/>
        <v>0</v>
      </c>
      <c r="G109" s="15">
        <f t="shared" si="98"/>
        <v>0</v>
      </c>
      <c r="H109" s="29"/>
      <c r="I109" s="17" t="str">
        <f t="shared" si="94"/>
        <v/>
      </c>
      <c r="P109" s="16" t="str">
        <f t="shared" si="99"/>
        <v>0</v>
      </c>
      <c r="Q109" s="61" t="str">
        <f t="shared" si="100"/>
        <v/>
      </c>
      <c r="R109" s="61" t="str">
        <f t="shared" si="100"/>
        <v/>
      </c>
      <c r="S109" s="61" t="str">
        <f t="shared" si="100"/>
        <v/>
      </c>
      <c r="T109" s="61" t="str">
        <f t="shared" si="100"/>
        <v/>
      </c>
      <c r="U109" s="61" t="str">
        <f t="shared" si="100"/>
        <v/>
      </c>
      <c r="V109" s="61" t="str">
        <f t="shared" si="100"/>
        <v/>
      </c>
      <c r="W109" s="61" t="str">
        <f t="shared" si="100"/>
        <v/>
      </c>
      <c r="X109" s="61" t="str">
        <f t="shared" si="100"/>
        <v/>
      </c>
      <c r="Y109" s="61" t="str">
        <f t="shared" si="100"/>
        <v/>
      </c>
      <c r="Z109" s="61" t="str">
        <f t="shared" si="100"/>
        <v/>
      </c>
      <c r="AA109" s="61" t="str">
        <f t="shared" si="100"/>
        <v/>
      </c>
      <c r="AB109" s="61" t="str">
        <f t="shared" si="100"/>
        <v/>
      </c>
      <c r="AC109" s="61" t="str">
        <f t="shared" si="100"/>
        <v/>
      </c>
      <c r="AD109" s="61" t="str">
        <f t="shared" si="100"/>
        <v/>
      </c>
    </row>
    <row r="110" spans="1:30" x14ac:dyDescent="0.25">
      <c r="C110" s="14">
        <f t="shared" si="101"/>
        <v>0</v>
      </c>
      <c r="D110" s="15" t="str">
        <f>IF(OR(C110&lt;1,H110&lt;&gt;"",COUNTIF(P$100:P110,P110)&gt;3),"",VLOOKUP(C110-COUNTA(H$100:H110),DD!$F$1:$G$13,2))</f>
        <v/>
      </c>
      <c r="E110" s="84">
        <f t="shared" si="96"/>
        <v>0</v>
      </c>
      <c r="F110" s="16">
        <f t="shared" si="97"/>
        <v>0</v>
      </c>
      <c r="G110" s="15">
        <f t="shared" si="98"/>
        <v>0</v>
      </c>
      <c r="H110" s="29"/>
      <c r="I110" s="17" t="str">
        <f t="shared" si="94"/>
        <v/>
      </c>
      <c r="P110" s="16" t="str">
        <f t="shared" si="99"/>
        <v>0</v>
      </c>
      <c r="Q110" s="61" t="str">
        <f t="shared" si="100"/>
        <v/>
      </c>
      <c r="R110" s="61" t="str">
        <f t="shared" si="100"/>
        <v/>
      </c>
      <c r="S110" s="61" t="str">
        <f t="shared" si="100"/>
        <v/>
      </c>
      <c r="T110" s="61" t="str">
        <f t="shared" si="100"/>
        <v/>
      </c>
      <c r="U110" s="61" t="str">
        <f t="shared" si="100"/>
        <v/>
      </c>
      <c r="V110" s="61" t="str">
        <f t="shared" si="100"/>
        <v/>
      </c>
      <c r="W110" s="61" t="str">
        <f t="shared" si="100"/>
        <v/>
      </c>
      <c r="X110" s="61" t="str">
        <f t="shared" si="100"/>
        <v/>
      </c>
      <c r="Y110" s="61" t="str">
        <f t="shared" si="100"/>
        <v/>
      </c>
      <c r="Z110" s="61" t="str">
        <f t="shared" si="100"/>
        <v/>
      </c>
      <c r="AA110" s="61" t="str">
        <f t="shared" si="100"/>
        <v/>
      </c>
      <c r="AB110" s="61" t="str">
        <f t="shared" si="100"/>
        <v/>
      </c>
      <c r="AC110" s="61" t="str">
        <f t="shared" si="100"/>
        <v/>
      </c>
      <c r="AD110" s="61" t="str">
        <f t="shared" si="100"/>
        <v/>
      </c>
    </row>
    <row r="111" spans="1:30" x14ac:dyDescent="0.25">
      <c r="C111" s="14">
        <f t="shared" si="101"/>
        <v>0</v>
      </c>
      <c r="D111" s="15" t="str">
        <f>IF(OR(C111&lt;1,H111&lt;&gt;"",COUNTIF(P$100:P111,P111)&gt;3),"",VLOOKUP(C111-COUNTA(H$100:H111),DD!$F$1:$G$13,2))</f>
        <v/>
      </c>
      <c r="E111" s="84">
        <f t="shared" si="96"/>
        <v>0</v>
      </c>
      <c r="F111" s="16">
        <f t="shared" si="97"/>
        <v>0</v>
      </c>
      <c r="G111" s="15">
        <f t="shared" si="98"/>
        <v>0</v>
      </c>
      <c r="H111" s="29"/>
      <c r="I111" s="17" t="str">
        <f t="shared" si="94"/>
        <v/>
      </c>
      <c r="P111" s="16" t="str">
        <f t="shared" si="99"/>
        <v>0</v>
      </c>
      <c r="Q111" s="61" t="str">
        <f t="shared" si="100"/>
        <v/>
      </c>
      <c r="R111" s="61" t="str">
        <f t="shared" si="100"/>
        <v/>
      </c>
      <c r="S111" s="61" t="str">
        <f t="shared" si="100"/>
        <v/>
      </c>
      <c r="T111" s="61" t="str">
        <f t="shared" si="100"/>
        <v/>
      </c>
      <c r="U111" s="61" t="str">
        <f t="shared" si="100"/>
        <v/>
      </c>
      <c r="V111" s="61" t="str">
        <f t="shared" si="100"/>
        <v/>
      </c>
      <c r="W111" s="61" t="str">
        <f t="shared" si="100"/>
        <v/>
      </c>
      <c r="X111" s="61" t="str">
        <f t="shared" si="100"/>
        <v/>
      </c>
      <c r="Y111" s="61" t="str">
        <f t="shared" si="100"/>
        <v/>
      </c>
      <c r="Z111" s="61" t="str">
        <f t="shared" si="100"/>
        <v/>
      </c>
      <c r="AA111" s="61" t="str">
        <f t="shared" si="100"/>
        <v/>
      </c>
      <c r="AB111" s="61" t="str">
        <f t="shared" si="100"/>
        <v/>
      </c>
      <c r="AC111" s="61" t="str">
        <f t="shared" si="100"/>
        <v/>
      </c>
      <c r="AD111" s="61" t="str">
        <f t="shared" si="100"/>
        <v/>
      </c>
    </row>
    <row r="112" spans="1:30" x14ac:dyDescent="0.25">
      <c r="C112" s="14">
        <f t="shared" si="101"/>
        <v>0</v>
      </c>
      <c r="D112" s="15" t="str">
        <f>IF(OR(C112&lt;1,H112&lt;&gt;"",COUNTIF(P$100:P112,P112)&gt;3),"",VLOOKUP(C112-COUNTA(H$100:H112),DD!$F$1:$G$13,2))</f>
        <v/>
      </c>
      <c r="E112" s="84">
        <f t="shared" si="96"/>
        <v>0</v>
      </c>
      <c r="F112" s="16">
        <f t="shared" si="97"/>
        <v>0</v>
      </c>
      <c r="G112" s="15">
        <f t="shared" si="98"/>
        <v>0</v>
      </c>
      <c r="H112" s="29"/>
      <c r="I112" s="17" t="str">
        <f t="shared" si="94"/>
        <v/>
      </c>
      <c r="P112" s="16" t="str">
        <f t="shared" si="99"/>
        <v>0</v>
      </c>
      <c r="Q112" s="61" t="str">
        <f t="shared" si="100"/>
        <v/>
      </c>
      <c r="R112" s="61" t="str">
        <f t="shared" si="100"/>
        <v/>
      </c>
      <c r="S112" s="61" t="str">
        <f t="shared" si="100"/>
        <v/>
      </c>
      <c r="T112" s="61" t="str">
        <f t="shared" si="100"/>
        <v/>
      </c>
      <c r="U112" s="61" t="str">
        <f t="shared" si="100"/>
        <v/>
      </c>
      <c r="V112" s="61" t="str">
        <f t="shared" si="100"/>
        <v/>
      </c>
      <c r="W112" s="61" t="str">
        <f t="shared" si="100"/>
        <v/>
      </c>
      <c r="X112" s="61" t="str">
        <f t="shared" si="100"/>
        <v/>
      </c>
      <c r="Y112" s="61" t="str">
        <f t="shared" si="100"/>
        <v/>
      </c>
      <c r="Z112" s="61" t="str">
        <f t="shared" si="100"/>
        <v/>
      </c>
      <c r="AA112" s="61" t="str">
        <f t="shared" si="100"/>
        <v/>
      </c>
      <c r="AB112" s="61" t="str">
        <f t="shared" si="100"/>
        <v/>
      </c>
      <c r="AC112" s="61" t="str">
        <f t="shared" si="100"/>
        <v/>
      </c>
      <c r="AD112" s="61" t="str">
        <f t="shared" si="100"/>
        <v/>
      </c>
    </row>
    <row r="113" spans="3:30" x14ac:dyDescent="0.25">
      <c r="C113" s="14">
        <f t="shared" si="101"/>
        <v>0</v>
      </c>
      <c r="D113" s="15" t="str">
        <f>IF(OR(C113&lt;1,H113&lt;&gt;"",COUNTIF(P$100:P113,P113)&gt;3),"",VLOOKUP(C113-COUNTA(H$100:H113),DD!$F$1:$G$13,2))</f>
        <v/>
      </c>
      <c r="E113" s="84">
        <f t="shared" si="96"/>
        <v>0</v>
      </c>
      <c r="F113" s="16">
        <f t="shared" si="97"/>
        <v>0</v>
      </c>
      <c r="G113" s="15">
        <f t="shared" si="98"/>
        <v>0</v>
      </c>
      <c r="H113" s="29"/>
      <c r="I113" s="17" t="str">
        <f t="shared" si="94"/>
        <v/>
      </c>
      <c r="P113" s="16" t="str">
        <f t="shared" si="99"/>
        <v>0</v>
      </c>
      <c r="Q113" s="61" t="str">
        <f t="shared" si="100"/>
        <v/>
      </c>
      <c r="R113" s="61" t="str">
        <f t="shared" si="100"/>
        <v/>
      </c>
      <c r="S113" s="61" t="str">
        <f t="shared" si="100"/>
        <v/>
      </c>
      <c r="T113" s="61" t="str">
        <f t="shared" si="100"/>
        <v/>
      </c>
      <c r="U113" s="61" t="str">
        <f t="shared" si="100"/>
        <v/>
      </c>
      <c r="V113" s="61" t="str">
        <f t="shared" si="100"/>
        <v/>
      </c>
      <c r="W113" s="61" t="str">
        <f t="shared" si="100"/>
        <v/>
      </c>
      <c r="X113" s="61" t="str">
        <f t="shared" si="100"/>
        <v/>
      </c>
      <c r="Y113" s="61" t="str">
        <f t="shared" si="100"/>
        <v/>
      </c>
      <c r="Z113" s="61" t="str">
        <f t="shared" si="100"/>
        <v/>
      </c>
      <c r="AA113" s="61" t="str">
        <f t="shared" si="100"/>
        <v/>
      </c>
      <c r="AB113" s="61" t="str">
        <f t="shared" si="100"/>
        <v/>
      </c>
      <c r="AC113" s="61" t="str">
        <f t="shared" si="100"/>
        <v/>
      </c>
      <c r="AD113" s="61" t="str">
        <f t="shared" si="100"/>
        <v/>
      </c>
    </row>
    <row r="114" spans="3:30" x14ac:dyDescent="0.25">
      <c r="C114" s="14">
        <f t="shared" si="101"/>
        <v>0</v>
      </c>
      <c r="D114" s="15" t="str">
        <f>IF(OR(C114&lt;1,H114&lt;&gt;"",COUNTIF(P$100:P114,P114)&gt;3),"",VLOOKUP(C114-COUNTA(H$100:H114),DD!$F$1:$G$13,2))</f>
        <v/>
      </c>
      <c r="E114" s="84">
        <f t="shared" si="96"/>
        <v>0</v>
      </c>
      <c r="F114" s="16">
        <f t="shared" si="97"/>
        <v>0</v>
      </c>
      <c r="G114" s="15">
        <f t="shared" si="98"/>
        <v>0</v>
      </c>
      <c r="H114" s="29"/>
      <c r="I114" s="17" t="str">
        <f t="shared" si="94"/>
        <v/>
      </c>
      <c r="P114" s="16" t="str">
        <f t="shared" si="99"/>
        <v>0</v>
      </c>
      <c r="Q114" s="61" t="str">
        <f t="shared" si="100"/>
        <v/>
      </c>
      <c r="R114" s="61" t="str">
        <f t="shared" si="100"/>
        <v/>
      </c>
      <c r="S114" s="61" t="str">
        <f t="shared" si="100"/>
        <v/>
      </c>
      <c r="T114" s="61" t="str">
        <f t="shared" si="100"/>
        <v/>
      </c>
      <c r="U114" s="61" t="str">
        <f t="shared" si="100"/>
        <v/>
      </c>
      <c r="V114" s="61" t="str">
        <f t="shared" si="100"/>
        <v/>
      </c>
      <c r="W114" s="61" t="str">
        <f t="shared" si="100"/>
        <v/>
      </c>
      <c r="X114" s="61" t="str">
        <f t="shared" si="100"/>
        <v/>
      </c>
      <c r="Y114" s="61" t="str">
        <f t="shared" si="100"/>
        <v/>
      </c>
      <c r="Z114" s="61" t="str">
        <f t="shared" si="100"/>
        <v/>
      </c>
      <c r="AA114" s="61" t="str">
        <f t="shared" si="100"/>
        <v/>
      </c>
      <c r="AB114" s="61" t="str">
        <f t="shared" si="100"/>
        <v/>
      </c>
      <c r="AC114" s="61" t="str">
        <f t="shared" si="100"/>
        <v/>
      </c>
      <c r="AD114" s="61" t="str">
        <f t="shared" si="100"/>
        <v/>
      </c>
    </row>
    <row r="115" spans="3:30" x14ac:dyDescent="0.25">
      <c r="C115" s="14">
        <f t="shared" si="101"/>
        <v>0</v>
      </c>
      <c r="D115" s="15" t="str">
        <f>IF(OR(C115&lt;1,H115&lt;&gt;"",COUNTIF(P$100:P115,P115)&gt;3),"",VLOOKUP(C115-COUNTA(H$100:H115),DD!$F$1:$G$13,2))</f>
        <v/>
      </c>
      <c r="E115" s="84">
        <f t="shared" si="96"/>
        <v>0</v>
      </c>
      <c r="F115" s="16">
        <f t="shared" si="97"/>
        <v>0</v>
      </c>
      <c r="G115" s="15">
        <f t="shared" si="98"/>
        <v>0</v>
      </c>
      <c r="H115" s="29"/>
      <c r="I115" s="17" t="str">
        <f t="shared" si="94"/>
        <v/>
      </c>
      <c r="P115" s="16" t="str">
        <f t="shared" si="99"/>
        <v>0</v>
      </c>
      <c r="Q115" s="61" t="str">
        <f t="shared" si="100"/>
        <v/>
      </c>
      <c r="R115" s="61" t="str">
        <f t="shared" si="100"/>
        <v/>
      </c>
      <c r="S115" s="61" t="str">
        <f t="shared" si="100"/>
        <v/>
      </c>
      <c r="T115" s="61" t="str">
        <f t="shared" si="100"/>
        <v/>
      </c>
      <c r="U115" s="61" t="str">
        <f t="shared" si="100"/>
        <v/>
      </c>
      <c r="V115" s="61" t="str">
        <f t="shared" si="100"/>
        <v/>
      </c>
      <c r="W115" s="61" t="str">
        <f t="shared" si="100"/>
        <v/>
      </c>
      <c r="X115" s="61" t="str">
        <f t="shared" si="100"/>
        <v/>
      </c>
      <c r="Y115" s="61" t="str">
        <f t="shared" si="100"/>
        <v/>
      </c>
      <c r="Z115" s="61" t="str">
        <f t="shared" si="100"/>
        <v/>
      </c>
      <c r="AA115" s="61" t="str">
        <f t="shared" si="100"/>
        <v/>
      </c>
      <c r="AB115" s="61" t="str">
        <f t="shared" si="100"/>
        <v/>
      </c>
      <c r="AC115" s="61" t="str">
        <f t="shared" si="100"/>
        <v/>
      </c>
      <c r="AD115" s="61" t="str">
        <f t="shared" si="100"/>
        <v/>
      </c>
    </row>
    <row r="116" spans="3:30" x14ac:dyDescent="0.25">
      <c r="C116" s="14">
        <f t="shared" si="101"/>
        <v>0</v>
      </c>
      <c r="D116" s="15" t="str">
        <f>IF(OR(C116&lt;1,H116&lt;&gt;"",COUNTIF(P$100:P116,P116)&gt;3),"",VLOOKUP(C116-COUNTA(H$100:H116),DD!$F$1:$G$13,2))</f>
        <v/>
      </c>
      <c r="E116" s="84">
        <f t="shared" si="96"/>
        <v>0</v>
      </c>
      <c r="F116" s="16">
        <f t="shared" si="97"/>
        <v>0</v>
      </c>
      <c r="G116" s="15">
        <f t="shared" si="98"/>
        <v>0</v>
      </c>
      <c r="H116" s="29"/>
      <c r="I116" s="17" t="str">
        <f t="shared" si="94"/>
        <v/>
      </c>
      <c r="P116" s="16" t="str">
        <f t="shared" si="99"/>
        <v>0</v>
      </c>
      <c r="Q116" s="61" t="str">
        <f t="shared" si="100"/>
        <v/>
      </c>
      <c r="R116" s="61" t="str">
        <f t="shared" si="100"/>
        <v/>
      </c>
      <c r="S116" s="61" t="str">
        <f t="shared" si="100"/>
        <v/>
      </c>
      <c r="T116" s="61" t="str">
        <f t="shared" si="100"/>
        <v/>
      </c>
      <c r="U116" s="61" t="str">
        <f t="shared" si="100"/>
        <v/>
      </c>
      <c r="V116" s="61" t="str">
        <f t="shared" si="100"/>
        <v/>
      </c>
      <c r="W116" s="61" t="str">
        <f t="shared" si="100"/>
        <v/>
      </c>
      <c r="X116" s="61" t="str">
        <f t="shared" si="100"/>
        <v/>
      </c>
      <c r="Y116" s="61" t="str">
        <f t="shared" si="100"/>
        <v/>
      </c>
      <c r="Z116" s="61" t="str">
        <f t="shared" si="100"/>
        <v/>
      </c>
      <c r="AA116" s="61" t="str">
        <f t="shared" si="100"/>
        <v/>
      </c>
      <c r="AB116" s="61" t="str">
        <f t="shared" si="100"/>
        <v/>
      </c>
      <c r="AC116" s="61" t="str">
        <f t="shared" si="100"/>
        <v/>
      </c>
      <c r="AD116" s="61" t="str">
        <f t="shared" si="100"/>
        <v/>
      </c>
    </row>
    <row r="117" spans="3:30" x14ac:dyDescent="0.25">
      <c r="C117" s="14">
        <f t="shared" si="101"/>
        <v>0</v>
      </c>
      <c r="D117" s="15" t="str">
        <f>IF(OR(C117&lt;1,H117&lt;&gt;"",COUNTIF(P$100:P117,P117)&gt;3),"",VLOOKUP(C117-COUNTA(H$100:H117),DD!$F$1:$G$13,2))</f>
        <v/>
      </c>
      <c r="E117" s="84">
        <f t="shared" si="96"/>
        <v>0</v>
      </c>
      <c r="F117" s="16">
        <f t="shared" si="97"/>
        <v>0</v>
      </c>
      <c r="G117" s="15">
        <f t="shared" si="98"/>
        <v>0</v>
      </c>
      <c r="H117" s="29"/>
      <c r="I117" s="17" t="str">
        <f t="shared" si="94"/>
        <v/>
      </c>
      <c r="P117" s="16" t="str">
        <f t="shared" si="99"/>
        <v>0</v>
      </c>
      <c r="Q117" s="61" t="str">
        <f t="shared" si="100"/>
        <v/>
      </c>
      <c r="R117" s="61" t="str">
        <f t="shared" si="100"/>
        <v/>
      </c>
      <c r="S117" s="61" t="str">
        <f t="shared" si="100"/>
        <v/>
      </c>
      <c r="T117" s="61" t="str">
        <f t="shared" si="100"/>
        <v/>
      </c>
      <c r="U117" s="61" t="str">
        <f t="shared" si="100"/>
        <v/>
      </c>
      <c r="V117" s="61" t="str">
        <f t="shared" si="100"/>
        <v/>
      </c>
      <c r="W117" s="61" t="str">
        <f t="shared" si="100"/>
        <v/>
      </c>
      <c r="X117" s="61" t="str">
        <f t="shared" si="100"/>
        <v/>
      </c>
      <c r="Y117" s="61" t="str">
        <f t="shared" si="100"/>
        <v/>
      </c>
      <c r="Z117" s="61" t="str">
        <f t="shared" si="100"/>
        <v/>
      </c>
      <c r="AA117" s="61" t="str">
        <f t="shared" si="100"/>
        <v/>
      </c>
      <c r="AB117" s="61" t="str">
        <f t="shared" si="100"/>
        <v/>
      </c>
      <c r="AC117" s="61" t="str">
        <f t="shared" si="100"/>
        <v/>
      </c>
      <c r="AD117" s="61" t="str">
        <f t="shared" si="100"/>
        <v/>
      </c>
    </row>
    <row r="118" spans="3:30" x14ac:dyDescent="0.25">
      <c r="C118" s="14">
        <f t="shared" si="101"/>
        <v>0</v>
      </c>
      <c r="D118" s="15" t="str">
        <f>IF(OR(C118&lt;1,H118&lt;&gt;"",COUNTIF(P$100:P118,P118)&gt;3),"",VLOOKUP(C118-COUNTA(H$100:H118),DD!$F$1:$G$13,2))</f>
        <v/>
      </c>
      <c r="E118" s="84">
        <f t="shared" si="96"/>
        <v>0</v>
      </c>
      <c r="F118" s="16">
        <f t="shared" si="97"/>
        <v>0</v>
      </c>
      <c r="G118" s="15">
        <f t="shared" si="98"/>
        <v>0</v>
      </c>
      <c r="H118" s="29"/>
      <c r="I118" s="17" t="str">
        <f t="shared" si="94"/>
        <v/>
      </c>
      <c r="P118" s="16" t="str">
        <f t="shared" si="99"/>
        <v>0</v>
      </c>
      <c r="Q118" s="61" t="str">
        <f t="shared" si="100"/>
        <v/>
      </c>
      <c r="R118" s="61" t="str">
        <f t="shared" si="100"/>
        <v/>
      </c>
      <c r="S118" s="61" t="str">
        <f t="shared" si="100"/>
        <v/>
      </c>
      <c r="T118" s="61" t="str">
        <f t="shared" si="100"/>
        <v/>
      </c>
      <c r="U118" s="61" t="str">
        <f t="shared" si="100"/>
        <v/>
      </c>
      <c r="V118" s="61" t="str">
        <f t="shared" si="100"/>
        <v/>
      </c>
      <c r="W118" s="61" t="str">
        <f t="shared" si="100"/>
        <v/>
      </c>
      <c r="X118" s="61" t="str">
        <f t="shared" si="100"/>
        <v/>
      </c>
      <c r="Y118" s="61" t="str">
        <f t="shared" si="100"/>
        <v/>
      </c>
      <c r="Z118" s="61" t="str">
        <f t="shared" si="100"/>
        <v/>
      </c>
      <c r="AA118" s="61" t="str">
        <f t="shared" si="100"/>
        <v/>
      </c>
      <c r="AB118" s="61" t="str">
        <f t="shared" si="100"/>
        <v/>
      </c>
      <c r="AC118" s="61" t="str">
        <f t="shared" si="100"/>
        <v/>
      </c>
      <c r="AD118" s="61" t="str">
        <f t="shared" si="100"/>
        <v/>
      </c>
    </row>
    <row r="119" spans="3:30" x14ac:dyDescent="0.25">
      <c r="C119" s="14">
        <f t="shared" si="101"/>
        <v>0</v>
      </c>
      <c r="D119" s="15" t="str">
        <f>IF(OR(C119&lt;1,H119&lt;&gt;"",COUNTIF(P$100:P119,P119)&gt;3),"",VLOOKUP(C119-COUNTA(H$100:H119),DD!$F$1:$G$13,2))</f>
        <v/>
      </c>
      <c r="E119" s="84">
        <f t="shared" si="96"/>
        <v>0</v>
      </c>
      <c r="F119" s="16">
        <f t="shared" si="97"/>
        <v>0</v>
      </c>
      <c r="G119" s="15">
        <f t="shared" si="98"/>
        <v>0</v>
      </c>
      <c r="H119" s="29"/>
      <c r="I119" s="17" t="str">
        <f t="shared" si="94"/>
        <v/>
      </c>
      <c r="P119" s="16" t="str">
        <f t="shared" si="99"/>
        <v>0</v>
      </c>
      <c r="Q119" s="61" t="str">
        <f t="shared" si="100"/>
        <v/>
      </c>
      <c r="R119" s="61" t="str">
        <f t="shared" si="100"/>
        <v/>
      </c>
      <c r="S119" s="61" t="str">
        <f t="shared" si="100"/>
        <v/>
      </c>
      <c r="T119" s="61" t="str">
        <f t="shared" ref="T119:AD123" si="102">IF($G119=T$99,$D119,"")</f>
        <v/>
      </c>
      <c r="U119" s="61" t="str">
        <f t="shared" si="102"/>
        <v/>
      </c>
      <c r="V119" s="61" t="str">
        <f t="shared" si="102"/>
        <v/>
      </c>
      <c r="W119" s="61" t="str">
        <f t="shared" si="102"/>
        <v/>
      </c>
      <c r="X119" s="61" t="str">
        <f t="shared" si="102"/>
        <v/>
      </c>
      <c r="Y119" s="61" t="str">
        <f t="shared" si="102"/>
        <v/>
      </c>
      <c r="Z119" s="61" t="str">
        <f t="shared" si="102"/>
        <v/>
      </c>
      <c r="AA119" s="61" t="str">
        <f t="shared" si="102"/>
        <v/>
      </c>
      <c r="AB119" s="61" t="str">
        <f t="shared" si="102"/>
        <v/>
      </c>
      <c r="AC119" s="61" t="str">
        <f t="shared" si="102"/>
        <v/>
      </c>
      <c r="AD119" s="61" t="str">
        <f t="shared" si="102"/>
        <v/>
      </c>
    </row>
    <row r="120" spans="3:30" x14ac:dyDescent="0.25">
      <c r="C120" s="14">
        <f t="shared" si="101"/>
        <v>0</v>
      </c>
      <c r="D120" s="15" t="str">
        <f>IF(OR(C120&lt;1,H120&lt;&gt;"",COUNTIF(P$100:P120,P120)&gt;3),"",VLOOKUP(C120-COUNTA(H$100:H120),DD!$F$1:$G$13,2))</f>
        <v/>
      </c>
      <c r="E120" s="84">
        <f t="shared" si="96"/>
        <v>0</v>
      </c>
      <c r="F120" s="16">
        <f t="shared" si="97"/>
        <v>0</v>
      </c>
      <c r="G120" s="15">
        <f t="shared" si="98"/>
        <v>0</v>
      </c>
      <c r="H120" s="29"/>
      <c r="I120" s="17" t="str">
        <f t="shared" si="94"/>
        <v/>
      </c>
      <c r="P120" s="16" t="str">
        <f t="shared" si="99"/>
        <v>0</v>
      </c>
      <c r="Q120" s="61" t="str">
        <f t="shared" ref="Q120:S123" si="103">IF($G120=Q$99,$D120,"")</f>
        <v/>
      </c>
      <c r="R120" s="61" t="str">
        <f t="shared" si="103"/>
        <v/>
      </c>
      <c r="S120" s="61" t="str">
        <f t="shared" si="103"/>
        <v/>
      </c>
      <c r="T120" s="61" t="str">
        <f t="shared" si="102"/>
        <v/>
      </c>
      <c r="U120" s="61" t="str">
        <f t="shared" si="102"/>
        <v/>
      </c>
      <c r="V120" s="61" t="str">
        <f t="shared" si="102"/>
        <v/>
      </c>
      <c r="W120" s="61" t="str">
        <f t="shared" si="102"/>
        <v/>
      </c>
      <c r="X120" s="61" t="str">
        <f t="shared" si="102"/>
        <v/>
      </c>
      <c r="Y120" s="61" t="str">
        <f t="shared" si="102"/>
        <v/>
      </c>
      <c r="Z120" s="61" t="str">
        <f t="shared" si="102"/>
        <v/>
      </c>
      <c r="AA120" s="61" t="str">
        <f t="shared" si="102"/>
        <v/>
      </c>
      <c r="AB120" s="61" t="str">
        <f t="shared" si="102"/>
        <v/>
      </c>
      <c r="AC120" s="61" t="str">
        <f t="shared" si="102"/>
        <v/>
      </c>
      <c r="AD120" s="61" t="str">
        <f t="shared" si="102"/>
        <v/>
      </c>
    </row>
    <row r="121" spans="3:30" x14ac:dyDescent="0.25">
      <c r="C121" s="14">
        <f t="shared" si="101"/>
        <v>0</v>
      </c>
      <c r="D121" s="15" t="str">
        <f>IF(OR(C121&lt;1,H121&lt;&gt;"",COUNTIF(P$100:P121,P121)&gt;3),"",VLOOKUP(C121-COUNTA(H$100:H121),DD!$F$1:$G$13,2))</f>
        <v/>
      </c>
      <c r="E121" s="84">
        <f t="shared" si="96"/>
        <v>0</v>
      </c>
      <c r="F121" s="16">
        <f t="shared" si="97"/>
        <v>0</v>
      </c>
      <c r="G121" s="15">
        <f t="shared" si="98"/>
        <v>0</v>
      </c>
      <c r="H121" s="29"/>
      <c r="I121" s="17" t="str">
        <f t="shared" si="94"/>
        <v/>
      </c>
      <c r="P121" s="16" t="str">
        <f t="shared" si="99"/>
        <v>0</v>
      </c>
      <c r="Q121" s="61" t="str">
        <f t="shared" si="103"/>
        <v/>
      </c>
      <c r="R121" s="61" t="str">
        <f t="shared" si="103"/>
        <v/>
      </c>
      <c r="S121" s="61" t="str">
        <f t="shared" si="103"/>
        <v/>
      </c>
      <c r="T121" s="61" t="str">
        <f t="shared" si="102"/>
        <v/>
      </c>
      <c r="U121" s="61" t="str">
        <f t="shared" si="102"/>
        <v/>
      </c>
      <c r="V121" s="61" t="str">
        <f t="shared" si="102"/>
        <v/>
      </c>
      <c r="W121" s="61" t="str">
        <f t="shared" si="102"/>
        <v/>
      </c>
      <c r="X121" s="61" t="str">
        <f t="shared" si="102"/>
        <v/>
      </c>
      <c r="Y121" s="61" t="str">
        <f t="shared" si="102"/>
        <v/>
      </c>
      <c r="Z121" s="61" t="str">
        <f t="shared" si="102"/>
        <v/>
      </c>
      <c r="AA121" s="61" t="str">
        <f t="shared" si="102"/>
        <v/>
      </c>
      <c r="AB121" s="61" t="str">
        <f t="shared" si="102"/>
        <v/>
      </c>
      <c r="AC121" s="61" t="str">
        <f t="shared" si="102"/>
        <v/>
      </c>
      <c r="AD121" s="61" t="str">
        <f t="shared" si="102"/>
        <v/>
      </c>
    </row>
    <row r="122" spans="3:30" x14ac:dyDescent="0.25">
      <c r="C122" s="14">
        <f t="shared" si="101"/>
        <v>0</v>
      </c>
      <c r="D122" s="15" t="str">
        <f>IF(OR(C122&lt;1,H122&lt;&gt;"",COUNTIF(P$100:P122,P122)&gt;3),"",VLOOKUP(C122-COUNTA(H$100:H122),DD!$F$1:$G$13,2))</f>
        <v/>
      </c>
      <c r="E122" s="84">
        <f t="shared" si="96"/>
        <v>0</v>
      </c>
      <c r="F122" s="16">
        <f t="shared" si="97"/>
        <v>0</v>
      </c>
      <c r="G122" s="15">
        <f t="shared" si="98"/>
        <v>0</v>
      </c>
      <c r="H122" s="29"/>
      <c r="I122" s="17" t="str">
        <f t="shared" si="94"/>
        <v/>
      </c>
      <c r="P122" s="16" t="str">
        <f t="shared" si="99"/>
        <v>0</v>
      </c>
      <c r="Q122" s="61" t="str">
        <f t="shared" si="103"/>
        <v/>
      </c>
      <c r="R122" s="61" t="str">
        <f t="shared" si="103"/>
        <v/>
      </c>
      <c r="S122" s="61" t="str">
        <f t="shared" si="103"/>
        <v/>
      </c>
      <c r="T122" s="61" t="str">
        <f t="shared" si="102"/>
        <v/>
      </c>
      <c r="U122" s="61" t="str">
        <f t="shared" si="102"/>
        <v/>
      </c>
      <c r="V122" s="61" t="str">
        <f t="shared" si="102"/>
        <v/>
      </c>
      <c r="W122" s="61" t="str">
        <f t="shared" si="102"/>
        <v/>
      </c>
      <c r="X122" s="61" t="str">
        <f t="shared" si="102"/>
        <v/>
      </c>
      <c r="Y122" s="61" t="str">
        <f t="shared" si="102"/>
        <v/>
      </c>
      <c r="Z122" s="61" t="str">
        <f t="shared" si="102"/>
        <v/>
      </c>
      <c r="AA122" s="61" t="str">
        <f t="shared" si="102"/>
        <v/>
      </c>
      <c r="AB122" s="61" t="str">
        <f t="shared" si="102"/>
        <v/>
      </c>
      <c r="AC122" s="61" t="str">
        <f t="shared" si="102"/>
        <v/>
      </c>
      <c r="AD122" s="61" t="str">
        <f t="shared" si="102"/>
        <v/>
      </c>
    </row>
    <row r="123" spans="3:30" ht="15.75" thickBot="1" x14ac:dyDescent="0.3">
      <c r="C123" s="30">
        <f t="shared" si="101"/>
        <v>0</v>
      </c>
      <c r="D123" s="31" t="str">
        <f>IF(OR(C123&lt;1,H123&lt;&gt;"",COUNTIF(P$100:P123,P123)&gt;3),"",VLOOKUP(C123-COUNTA(H$100:H123),DD!$F$1:$G$13,2))</f>
        <v/>
      </c>
      <c r="E123" s="85">
        <f t="shared" si="96"/>
        <v>0</v>
      </c>
      <c r="F123" s="32">
        <f t="shared" si="97"/>
        <v>0</v>
      </c>
      <c r="G123" s="31">
        <f t="shared" si="98"/>
        <v>0</v>
      </c>
      <c r="H123" s="33"/>
      <c r="I123" s="34" t="str">
        <f>IF(AND(OR(C123=C122,C123=C124),C123&lt;&gt;0),"TIE","")</f>
        <v/>
      </c>
      <c r="P123" s="16" t="str">
        <f t="shared" si="99"/>
        <v>0</v>
      </c>
      <c r="Q123" s="61" t="str">
        <f t="shared" si="103"/>
        <v/>
      </c>
      <c r="R123" s="61" t="str">
        <f t="shared" si="103"/>
        <v/>
      </c>
      <c r="S123" s="61" t="str">
        <f t="shared" si="103"/>
        <v/>
      </c>
      <c r="T123" s="61" t="str">
        <f t="shared" si="102"/>
        <v/>
      </c>
      <c r="U123" s="61" t="str">
        <f t="shared" si="102"/>
        <v/>
      </c>
      <c r="V123" s="61" t="str">
        <f t="shared" si="102"/>
        <v/>
      </c>
      <c r="W123" s="61" t="str">
        <f t="shared" si="102"/>
        <v/>
      </c>
      <c r="X123" s="61" t="str">
        <f t="shared" si="102"/>
        <v/>
      </c>
      <c r="Y123" s="61" t="str">
        <f t="shared" si="102"/>
        <v/>
      </c>
      <c r="Z123" s="61" t="str">
        <f t="shared" si="102"/>
        <v/>
      </c>
      <c r="AA123" s="61" t="str">
        <f t="shared" si="102"/>
        <v/>
      </c>
      <c r="AB123" s="61" t="str">
        <f t="shared" si="102"/>
        <v/>
      </c>
      <c r="AC123" s="61" t="str">
        <f t="shared" si="102"/>
        <v/>
      </c>
      <c r="AD123" s="61" t="str">
        <f t="shared" si="102"/>
        <v/>
      </c>
    </row>
  </sheetData>
  <sheetProtection algorithmName="SHA-512" hashValue="jfZyCkWkAGOksYEvLT3OR/pc8dkPBTJpwjyoOZzGBteNgaemx/tlUgSfN8zknhGq63umDeX9QAMOs/M1/Dk9rw==" saltValue="XxtxfCG2l9gHs2yy6uTBLQ==" spinCount="100000" sheet="1" objects="1" scenarios="1"/>
  <mergeCells count="72">
    <mergeCell ref="A94:A97"/>
    <mergeCell ref="B94:B97"/>
    <mergeCell ref="C94:C97"/>
    <mergeCell ref="A86:A89"/>
    <mergeCell ref="B86:B89"/>
    <mergeCell ref="C86:C89"/>
    <mergeCell ref="A90:A93"/>
    <mergeCell ref="B90:B93"/>
    <mergeCell ref="C90:C93"/>
    <mergeCell ref="A78:A81"/>
    <mergeCell ref="B78:B81"/>
    <mergeCell ref="C78:C81"/>
    <mergeCell ref="A82:A85"/>
    <mergeCell ref="B82:B85"/>
    <mergeCell ref="C82:C85"/>
    <mergeCell ref="B66:B69"/>
    <mergeCell ref="C66:C69"/>
    <mergeCell ref="B58:B61"/>
    <mergeCell ref="C58:C61"/>
    <mergeCell ref="A70:A73"/>
    <mergeCell ref="B70:B73"/>
    <mergeCell ref="C70:C73"/>
    <mergeCell ref="A74:A77"/>
    <mergeCell ref="B74:B77"/>
    <mergeCell ref="C74:C77"/>
    <mergeCell ref="B42:B45"/>
    <mergeCell ref="C42:C45"/>
    <mergeCell ref="A46:A49"/>
    <mergeCell ref="B46:B49"/>
    <mergeCell ref="C46:C49"/>
    <mergeCell ref="A50:A53"/>
    <mergeCell ref="B50:B53"/>
    <mergeCell ref="C50:C53"/>
    <mergeCell ref="A62:A65"/>
    <mergeCell ref="B62:B65"/>
    <mergeCell ref="C62:C65"/>
    <mergeCell ref="A66:A69"/>
    <mergeCell ref="A58:A61"/>
    <mergeCell ref="A54:A57"/>
    <mergeCell ref="B54:B57"/>
    <mergeCell ref="C54:C57"/>
    <mergeCell ref="A38:A41"/>
    <mergeCell ref="B38:B41"/>
    <mergeCell ref="C38:C41"/>
    <mergeCell ref="A42:A45"/>
    <mergeCell ref="A2:A5"/>
    <mergeCell ref="B2:B5"/>
    <mergeCell ref="C2:C5"/>
    <mergeCell ref="A30:A33"/>
    <mergeCell ref="B30:B33"/>
    <mergeCell ref="C30:C33"/>
    <mergeCell ref="A14:A17"/>
    <mergeCell ref="B14:B17"/>
    <mergeCell ref="C14:C17"/>
    <mergeCell ref="A18:A21"/>
    <mergeCell ref="A26:A29"/>
    <mergeCell ref="B26:B29"/>
    <mergeCell ref="C26:C29"/>
    <mergeCell ref="A10:A13"/>
    <mergeCell ref="B10:B13"/>
    <mergeCell ref="C10:C13"/>
    <mergeCell ref="A6:A9"/>
    <mergeCell ref="B6:B9"/>
    <mergeCell ref="C6:C9"/>
    <mergeCell ref="A34:A37"/>
    <mergeCell ref="B34:B37"/>
    <mergeCell ref="C34:C37"/>
    <mergeCell ref="B18:B21"/>
    <mergeCell ref="C18:C21"/>
    <mergeCell ref="A22:A25"/>
    <mergeCell ref="B22:B25"/>
    <mergeCell ref="C22:C25"/>
  </mergeCells>
  <conditionalFormatting sqref="E3">
    <cfRule type="expression" dxfId="815" priority="118">
      <formula>IF(E3="",FALSE,IF(LEFT(E3,1)=LEFT(E2,1),TRUE,FALSE))</formula>
    </cfRule>
  </conditionalFormatting>
  <conditionalFormatting sqref="E4">
    <cfRule type="expression" dxfId="814" priority="117">
      <formula>IF(E4="",FALSE,IF(OR(LEFT(E4,LEN(E4)-1)=LEFT(E3,LEN(E3)-1),LEFT(E4,LEN(E4)-1)=LEFT(E2,LEN(E2)-1)),TRUE,FALSE))</formula>
    </cfRule>
  </conditionalFormatting>
  <conditionalFormatting sqref="E5">
    <cfRule type="expression" dxfId="813" priority="116">
      <formula>IF(E5="",FALSE,IF(OR(LEFT(E5,LEN(E5)-1)=LEFT(E4,LEN(E4)-1),LEFT(E5,LEN(E5)-1)=LEFT(E3,LEN(E3)-1),LEFT(E5,LEN(E5)-1)=LEFT(E2,LEN(E2)-1),LEFT(E5,1)=LEFT(E4,1)),TRUE,FALSE))</formula>
    </cfRule>
  </conditionalFormatting>
  <conditionalFormatting sqref="E7">
    <cfRule type="expression" dxfId="812" priority="113">
      <formula>IF(E7="",FALSE,IF(LEFT(E7,1)=LEFT(E6,1),TRUE,FALSE))</formula>
    </cfRule>
  </conditionalFormatting>
  <conditionalFormatting sqref="E8">
    <cfRule type="expression" dxfId="811" priority="112">
      <formula>IF(E8="",FALSE,IF(OR(LEFT(E8,LEN(E8)-1)=LEFT(E7,LEN(E7)-1),LEFT(E8,LEN(E8)-1)=LEFT(E6,LEN(E6)-1)),TRUE,FALSE))</formula>
    </cfRule>
  </conditionalFormatting>
  <conditionalFormatting sqref="E9">
    <cfRule type="expression" dxfId="810" priority="111">
      <formula>IF(E9="",FALSE,IF(OR(LEFT(E9,LEN(E9)-1)=LEFT(E8,LEN(E8)-1),LEFT(E9,LEN(E9)-1)=LEFT(E7,LEN(E7)-1),LEFT(E9,LEN(E9)-1)=LEFT(E6,LEN(E6)-1),LEFT(E9,1)=LEFT(E8,1)),TRUE,FALSE))</formula>
    </cfRule>
  </conditionalFormatting>
  <conditionalFormatting sqref="E11">
    <cfRule type="expression" dxfId="809" priority="108">
      <formula>IF(E11="",FALSE,IF(LEFT(E11,1)=LEFT(E10,1),TRUE,FALSE))</formula>
    </cfRule>
  </conditionalFormatting>
  <conditionalFormatting sqref="E12">
    <cfRule type="expression" dxfId="808" priority="107">
      <formula>IF(E12="",FALSE,IF(OR(LEFT(E12,LEN(E12)-1)=LEFT(E11,LEN(E11)-1),LEFT(E12,LEN(E12)-1)=LEFT(E10,LEN(E10)-1)),TRUE,FALSE))</formula>
    </cfRule>
  </conditionalFormatting>
  <conditionalFormatting sqref="E13">
    <cfRule type="expression" dxfId="807" priority="106">
      <formula>IF(E13="",FALSE,IF(OR(LEFT(E13,LEN(E13)-1)=LEFT(E12,LEN(E12)-1),LEFT(E13,LEN(E13)-1)=LEFT(E11,LEN(E11)-1),LEFT(E13,LEN(E13)-1)=LEFT(E10,LEN(E10)-1),LEFT(E13,1)=LEFT(E12,1)),TRUE,FALSE))</formula>
    </cfRule>
  </conditionalFormatting>
  <conditionalFormatting sqref="E15">
    <cfRule type="expression" dxfId="806" priority="103">
      <formula>IF(E15="",FALSE,IF(LEFT(E15,1)=LEFT(E14,1),TRUE,FALSE))</formula>
    </cfRule>
  </conditionalFormatting>
  <conditionalFormatting sqref="E16">
    <cfRule type="expression" dxfId="805" priority="102">
      <formula>IF(E16="",FALSE,IF(OR(LEFT(E16,LEN(E16)-1)=LEFT(E15,LEN(E15)-1),LEFT(E16,LEN(E16)-1)=LEFT(E14,LEN(E14)-1)),TRUE,FALSE))</formula>
    </cfRule>
  </conditionalFormatting>
  <conditionalFormatting sqref="E17">
    <cfRule type="expression" dxfId="804" priority="101">
      <formula>IF(E17="",FALSE,IF(OR(LEFT(E17,LEN(E17)-1)=LEFT(E16,LEN(E16)-1),LEFT(E17,LEN(E17)-1)=LEFT(E15,LEN(E15)-1),LEFT(E17,LEN(E17)-1)=LEFT(E14,LEN(E14)-1),LEFT(E17,1)=LEFT(E16,1)),TRUE,FALSE))</formula>
    </cfRule>
  </conditionalFormatting>
  <conditionalFormatting sqref="E19">
    <cfRule type="expression" dxfId="803" priority="98">
      <formula>IF(E19="",FALSE,IF(LEFT(E19,1)=LEFT(E18,1),TRUE,FALSE))</formula>
    </cfRule>
  </conditionalFormatting>
  <conditionalFormatting sqref="E20">
    <cfRule type="expression" dxfId="802" priority="97">
      <formula>IF(E20="",FALSE,IF(OR(LEFT(E20,LEN(E20)-1)=LEFT(E19,LEN(E19)-1),LEFT(E20,LEN(E20)-1)=LEFT(E18,LEN(E18)-1)),TRUE,FALSE))</formula>
    </cfRule>
  </conditionalFormatting>
  <conditionalFormatting sqref="E21">
    <cfRule type="expression" dxfId="801" priority="96">
      <formula>IF(E21="",FALSE,IF(OR(LEFT(E21,LEN(E21)-1)=LEFT(E20,LEN(E20)-1),LEFT(E21,LEN(E21)-1)=LEFT(E19,LEN(E19)-1),LEFT(E21,LEN(E21)-1)=LEFT(E18,LEN(E18)-1),LEFT(E21,1)=LEFT(E20,1)),TRUE,FALSE))</formula>
    </cfRule>
  </conditionalFormatting>
  <conditionalFormatting sqref="E23">
    <cfRule type="expression" dxfId="800" priority="93">
      <formula>IF(E23="",FALSE,IF(LEFT(E23,1)=LEFT(E22,1),TRUE,FALSE))</formula>
    </cfRule>
  </conditionalFormatting>
  <conditionalFormatting sqref="E24">
    <cfRule type="expression" dxfId="799" priority="92">
      <formula>IF(E24="",FALSE,IF(OR(LEFT(E24,LEN(E24)-1)=LEFT(E23,LEN(E23)-1),LEFT(E24,LEN(E24)-1)=LEFT(E22,LEN(E22)-1)),TRUE,FALSE))</formula>
    </cfRule>
  </conditionalFormatting>
  <conditionalFormatting sqref="E25">
    <cfRule type="expression" dxfId="798" priority="91">
      <formula>IF(E25="",FALSE,IF(OR(LEFT(E25,LEN(E25)-1)=LEFT(E24,LEN(E24)-1),LEFT(E25,LEN(E25)-1)=LEFT(E23,LEN(E23)-1),LEFT(E25,LEN(E25)-1)=LEFT(E22,LEN(E22)-1),LEFT(E25,1)=LEFT(E24,1)),TRUE,FALSE))</formula>
    </cfRule>
  </conditionalFormatting>
  <conditionalFormatting sqref="E27">
    <cfRule type="expression" dxfId="797" priority="88">
      <formula>IF(E27="",FALSE,IF(LEFT(E27,1)=LEFT(E26,1),TRUE,FALSE))</formula>
    </cfRule>
  </conditionalFormatting>
  <conditionalFormatting sqref="E28">
    <cfRule type="expression" dxfId="796" priority="87">
      <formula>IF(E28="",FALSE,IF(OR(LEFT(E28,LEN(E28)-1)=LEFT(E27,LEN(E27)-1),LEFT(E28,LEN(E28)-1)=LEFT(E26,LEN(E26)-1)),TRUE,FALSE))</formula>
    </cfRule>
  </conditionalFormatting>
  <conditionalFormatting sqref="E29">
    <cfRule type="expression" dxfId="795" priority="86">
      <formula>IF(E29="",FALSE,IF(OR(LEFT(E29,LEN(E29)-1)=LEFT(E28,LEN(E28)-1),LEFT(E29,LEN(E29)-1)=LEFT(E27,LEN(E27)-1),LEFT(E29,LEN(E29)-1)=LEFT(E26,LEN(E26)-1),LEFT(E29,1)=LEFT(E28,1)),TRUE,FALSE))</formula>
    </cfRule>
  </conditionalFormatting>
  <conditionalFormatting sqref="E31">
    <cfRule type="expression" dxfId="794" priority="83">
      <formula>IF(E31="",FALSE,IF(LEFT(E31,1)=LEFT(E30,1),TRUE,FALSE))</formula>
    </cfRule>
  </conditionalFormatting>
  <conditionalFormatting sqref="E32">
    <cfRule type="expression" dxfId="793" priority="82">
      <formula>IF(E32="",FALSE,IF(OR(LEFT(E32,LEN(E32)-1)=LEFT(E31,LEN(E31)-1),LEFT(E32,LEN(E32)-1)=LEFT(E30,LEN(E30)-1)),TRUE,FALSE))</formula>
    </cfRule>
  </conditionalFormatting>
  <conditionalFormatting sqref="E33">
    <cfRule type="expression" dxfId="792" priority="81">
      <formula>IF(E33="",FALSE,IF(OR(LEFT(E33,LEN(E33)-1)=LEFT(E32,LEN(E32)-1),LEFT(E33,LEN(E33)-1)=LEFT(E31,LEN(E31)-1),LEFT(E33,LEN(E33)-1)=LEFT(E30,LEN(E30)-1),LEFT(E33,1)=LEFT(E32,1)),TRUE,FALSE))</formula>
    </cfRule>
  </conditionalFormatting>
  <conditionalFormatting sqref="E35">
    <cfRule type="expression" dxfId="791" priority="78">
      <formula>IF(E35="",FALSE,IF(LEFT(E35,1)=LEFT(E34,1),TRUE,FALSE))</formula>
    </cfRule>
  </conditionalFormatting>
  <conditionalFormatting sqref="E36">
    <cfRule type="expression" dxfId="790" priority="77">
      <formula>IF(E36="",FALSE,IF(OR(LEFT(E36,LEN(E36)-1)=LEFT(E35,LEN(E35)-1),LEFT(E36,LEN(E36)-1)=LEFT(E34,LEN(E34)-1)),TRUE,FALSE))</formula>
    </cfRule>
  </conditionalFormatting>
  <conditionalFormatting sqref="E37">
    <cfRule type="expression" dxfId="789" priority="76">
      <formula>IF(E37="",FALSE,IF(OR(LEFT(E37,LEN(E37)-1)=LEFT(E36,LEN(E36)-1),LEFT(E37,LEN(E37)-1)=LEFT(E35,LEN(E35)-1),LEFT(E37,LEN(E37)-1)=LEFT(E34,LEN(E34)-1),LEFT(E37,1)=LEFT(E36,1)),TRUE,FALSE))</formula>
    </cfRule>
  </conditionalFormatting>
  <conditionalFormatting sqref="E39">
    <cfRule type="expression" dxfId="788" priority="73">
      <formula>IF(E39="",FALSE,IF(LEFT(E39,1)=LEFT(E38,1),TRUE,FALSE))</formula>
    </cfRule>
  </conditionalFormatting>
  <conditionalFormatting sqref="E40">
    <cfRule type="expression" dxfId="787" priority="72">
      <formula>IF(E40="",FALSE,IF(OR(LEFT(E40,LEN(E40)-1)=LEFT(E39,LEN(E39)-1),LEFT(E40,LEN(E40)-1)=LEFT(E38,LEN(E38)-1)),TRUE,FALSE))</formula>
    </cfRule>
  </conditionalFormatting>
  <conditionalFormatting sqref="E41">
    <cfRule type="expression" dxfId="786" priority="71">
      <formula>IF(E41="",FALSE,IF(OR(LEFT(E41,LEN(E41)-1)=LEFT(E40,LEN(E40)-1),LEFT(E41,LEN(E41)-1)=LEFT(E39,LEN(E39)-1),LEFT(E41,LEN(E41)-1)=LEFT(E38,LEN(E38)-1),LEFT(E41,1)=LEFT(E40,1)),TRUE,FALSE))</formula>
    </cfRule>
  </conditionalFormatting>
  <conditionalFormatting sqref="E43">
    <cfRule type="expression" dxfId="785" priority="68">
      <formula>IF(E43="",FALSE,IF(LEFT(E43,1)=LEFT(E42,1),TRUE,FALSE))</formula>
    </cfRule>
  </conditionalFormatting>
  <conditionalFormatting sqref="E44">
    <cfRule type="expression" dxfId="784" priority="67">
      <formula>IF(E44="",FALSE,IF(OR(LEFT(E44,LEN(E44)-1)=LEFT(E43,LEN(E43)-1),LEFT(E44,LEN(E44)-1)=LEFT(E42,LEN(E42)-1)),TRUE,FALSE))</formula>
    </cfRule>
  </conditionalFormatting>
  <conditionalFormatting sqref="E45">
    <cfRule type="expression" dxfId="783" priority="66">
      <formula>IF(E45="",FALSE,IF(OR(LEFT(E45,LEN(E45)-1)=LEFT(E44,LEN(E44)-1),LEFT(E45,LEN(E45)-1)=LEFT(E43,LEN(E43)-1),LEFT(E45,LEN(E45)-1)=LEFT(E42,LEN(E42)-1),LEFT(E45,1)=LEFT(E44,1)),TRUE,FALSE))</formula>
    </cfRule>
  </conditionalFormatting>
  <conditionalFormatting sqref="E47">
    <cfRule type="expression" dxfId="782" priority="63">
      <formula>IF(E47="",FALSE,IF(LEFT(E47,1)=LEFT(E46,1),TRUE,FALSE))</formula>
    </cfRule>
  </conditionalFormatting>
  <conditionalFormatting sqref="E48">
    <cfRule type="expression" dxfId="781" priority="62">
      <formula>IF(E48="",FALSE,IF(OR(LEFT(E48,LEN(E48)-1)=LEFT(E47,LEN(E47)-1),LEFT(E48,LEN(E48)-1)=LEFT(E46,LEN(E46)-1)),TRUE,FALSE))</formula>
    </cfRule>
  </conditionalFormatting>
  <conditionalFormatting sqref="E49">
    <cfRule type="expression" dxfId="780" priority="61">
      <formula>IF(E49="",FALSE,IF(OR(LEFT(E49,LEN(E49)-1)=LEFT(E48,LEN(E48)-1),LEFT(E49,LEN(E49)-1)=LEFT(E47,LEN(E47)-1),LEFT(E49,LEN(E49)-1)=LEFT(E46,LEN(E46)-1),LEFT(E49,1)=LEFT(E48,1)),TRUE,FALSE))</formula>
    </cfRule>
  </conditionalFormatting>
  <conditionalFormatting sqref="E51">
    <cfRule type="expression" dxfId="779" priority="58">
      <formula>IF(E51="",FALSE,IF(LEFT(E51,1)=LEFT(E50,1),TRUE,FALSE))</formula>
    </cfRule>
  </conditionalFormatting>
  <conditionalFormatting sqref="E52">
    <cfRule type="expression" dxfId="778" priority="57">
      <formula>IF(E52="",FALSE,IF(OR(LEFT(E52,LEN(E52)-1)=LEFT(E51,LEN(E51)-1),LEFT(E52,LEN(E52)-1)=LEFT(E50,LEN(E50)-1)),TRUE,FALSE))</formula>
    </cfRule>
  </conditionalFormatting>
  <conditionalFormatting sqref="E53">
    <cfRule type="expression" dxfId="777" priority="56">
      <formula>IF(E53="",FALSE,IF(OR(LEFT(E53,LEN(E53)-1)=LEFT(E52,LEN(E52)-1),LEFT(E53,LEN(E53)-1)=LEFT(E51,LEN(E51)-1),LEFT(E53,LEN(E53)-1)=LEFT(E50,LEN(E50)-1),LEFT(E53,1)=LEFT(E52,1)),TRUE,FALSE))</formula>
    </cfRule>
  </conditionalFormatting>
  <conditionalFormatting sqref="E55">
    <cfRule type="expression" dxfId="776" priority="53">
      <formula>IF(E55="",FALSE,IF(LEFT(E55,1)=LEFT(E54,1),TRUE,FALSE))</formula>
    </cfRule>
  </conditionalFormatting>
  <conditionalFormatting sqref="E56">
    <cfRule type="expression" dxfId="775" priority="52">
      <formula>IF(E56="",FALSE,IF(OR(LEFT(E56,LEN(E56)-1)=LEFT(E55,LEN(E55)-1),LEFT(E56,LEN(E56)-1)=LEFT(E54,LEN(E54)-1)),TRUE,FALSE))</formula>
    </cfRule>
  </conditionalFormatting>
  <conditionalFormatting sqref="E57">
    <cfRule type="expression" dxfId="774" priority="51">
      <formula>IF(E57="",FALSE,IF(OR(LEFT(E57,LEN(E57)-1)=LEFT(E56,LEN(E56)-1),LEFT(E57,LEN(E57)-1)=LEFT(E55,LEN(E55)-1),LEFT(E57,LEN(E57)-1)=LEFT(E54,LEN(E54)-1),LEFT(E57,1)=LEFT(E56,1)),TRUE,FALSE))</formula>
    </cfRule>
  </conditionalFormatting>
  <conditionalFormatting sqref="E59">
    <cfRule type="expression" dxfId="773" priority="48">
      <formula>IF(E59="",FALSE,IF(LEFT(E59,1)=LEFT(E58,1),TRUE,FALSE))</formula>
    </cfRule>
  </conditionalFormatting>
  <conditionalFormatting sqref="E60">
    <cfRule type="expression" dxfId="772" priority="47">
      <formula>IF(E60="",FALSE,IF(OR(LEFT(E60,LEN(E60)-1)=LEFT(E59,LEN(E59)-1),LEFT(E60,LEN(E60)-1)=LEFT(E58,LEN(E58)-1)),TRUE,FALSE))</formula>
    </cfRule>
  </conditionalFormatting>
  <conditionalFormatting sqref="E61">
    <cfRule type="expression" dxfId="771" priority="46">
      <formula>IF(E61="",FALSE,IF(OR(LEFT(E61,LEN(E61)-1)=LEFT(E60,LEN(E60)-1),LEFT(E61,LEN(E61)-1)=LEFT(E59,LEN(E59)-1),LEFT(E61,LEN(E61)-1)=LEFT(E58,LEN(E58)-1),LEFT(E61,1)=LEFT(E60,1)),TRUE,FALSE))</formula>
    </cfRule>
  </conditionalFormatting>
  <conditionalFormatting sqref="E63">
    <cfRule type="expression" dxfId="770" priority="43">
      <formula>IF(E63="",FALSE,IF(LEFT(E63,1)=LEFT(E62,1),TRUE,FALSE))</formula>
    </cfRule>
  </conditionalFormatting>
  <conditionalFormatting sqref="E64">
    <cfRule type="expression" dxfId="769" priority="42">
      <formula>IF(E64="",FALSE,IF(OR(LEFT(E64,LEN(E64)-1)=LEFT(E63,LEN(E63)-1),LEFT(E64,LEN(E64)-1)=LEFT(E62,LEN(E62)-1)),TRUE,FALSE))</formula>
    </cfRule>
  </conditionalFormatting>
  <conditionalFormatting sqref="E65">
    <cfRule type="expression" dxfId="768" priority="41">
      <formula>IF(E65="",FALSE,IF(OR(LEFT(E65,LEN(E65)-1)=LEFT(E64,LEN(E64)-1),LEFT(E65,LEN(E65)-1)=LEFT(E63,LEN(E63)-1),LEFT(E65,LEN(E65)-1)=LEFT(E62,LEN(E62)-1),LEFT(E65,1)=LEFT(E64,1)),TRUE,FALSE))</formula>
    </cfRule>
  </conditionalFormatting>
  <conditionalFormatting sqref="E67">
    <cfRule type="expression" dxfId="767" priority="38">
      <formula>IF(E67="",FALSE,IF(LEFT(E67,1)=LEFT(E66,1),TRUE,FALSE))</formula>
    </cfRule>
  </conditionalFormatting>
  <conditionalFormatting sqref="E68">
    <cfRule type="expression" dxfId="766" priority="37">
      <formula>IF(E68="",FALSE,IF(OR(LEFT(E68,LEN(E68)-1)=LEFT(E67,LEN(E67)-1),LEFT(E68,LEN(E68)-1)=LEFT(E66,LEN(E66)-1)),TRUE,FALSE))</formula>
    </cfRule>
  </conditionalFormatting>
  <conditionalFormatting sqref="E69">
    <cfRule type="expression" dxfId="765" priority="36">
      <formula>IF(E69="",FALSE,IF(OR(LEFT(E69,LEN(E69)-1)=LEFT(E68,LEN(E68)-1),LEFT(E69,LEN(E69)-1)=LEFT(E67,LEN(E67)-1),LEFT(E69,LEN(E69)-1)=LEFT(E66,LEN(E66)-1),LEFT(E69,1)=LEFT(E68,1)),TRUE,FALSE))</formula>
    </cfRule>
  </conditionalFormatting>
  <conditionalFormatting sqref="E71">
    <cfRule type="expression" dxfId="764" priority="33">
      <formula>IF(E71="",FALSE,IF(LEFT(E71,1)=LEFT(E70,1),TRUE,FALSE))</formula>
    </cfRule>
  </conditionalFormatting>
  <conditionalFormatting sqref="E72">
    <cfRule type="expression" dxfId="763" priority="32">
      <formula>IF(E72="",FALSE,IF(OR(LEFT(E72,LEN(E72)-1)=LEFT(E71,LEN(E71)-1),LEFT(E72,LEN(E72)-1)=LEFT(E70,LEN(E70)-1)),TRUE,FALSE))</formula>
    </cfRule>
  </conditionalFormatting>
  <conditionalFormatting sqref="E73">
    <cfRule type="expression" dxfId="762" priority="31">
      <formula>IF(E73="",FALSE,IF(OR(LEFT(E73,LEN(E73)-1)=LEFT(E72,LEN(E72)-1),LEFT(E73,LEN(E73)-1)=LEFT(E71,LEN(E71)-1),LEFT(E73,LEN(E73)-1)=LEFT(E70,LEN(E70)-1),LEFT(E73,1)=LEFT(E72,1)),TRUE,FALSE))</formula>
    </cfRule>
  </conditionalFormatting>
  <conditionalFormatting sqref="E75">
    <cfRule type="expression" dxfId="761" priority="28">
      <formula>IF(E75="",FALSE,IF(LEFT(E75,1)=LEFT(E74,1),TRUE,FALSE))</formula>
    </cfRule>
  </conditionalFormatting>
  <conditionalFormatting sqref="E76">
    <cfRule type="expression" dxfId="760" priority="27">
      <formula>IF(E76="",FALSE,IF(OR(LEFT(E76,LEN(E76)-1)=LEFT(E75,LEN(E75)-1),LEFT(E76,LEN(E76)-1)=LEFT(E74,LEN(E74)-1)),TRUE,FALSE))</formula>
    </cfRule>
  </conditionalFormatting>
  <conditionalFormatting sqref="E77">
    <cfRule type="expression" dxfId="759" priority="26">
      <formula>IF(E77="",FALSE,IF(OR(LEFT(E77,LEN(E77)-1)=LEFT(E76,LEN(E76)-1),LEFT(E77,LEN(E77)-1)=LEFT(E75,LEN(E75)-1),LEFT(E77,LEN(E77)-1)=LEFT(E74,LEN(E74)-1),LEFT(E77,1)=LEFT(E76,1)),TRUE,FALSE))</formula>
    </cfRule>
  </conditionalFormatting>
  <conditionalFormatting sqref="E79">
    <cfRule type="expression" dxfId="758" priority="23">
      <formula>IF(E79="",FALSE,IF(LEFT(E79,1)=LEFT(E78,1),TRUE,FALSE))</formula>
    </cfRule>
  </conditionalFormatting>
  <conditionalFormatting sqref="E80">
    <cfRule type="expression" dxfId="757" priority="22">
      <formula>IF(E80="",FALSE,IF(OR(LEFT(E80,LEN(E80)-1)=LEFT(E79,LEN(E79)-1),LEFT(E80,LEN(E80)-1)=LEFT(E78,LEN(E78)-1)),TRUE,FALSE))</formula>
    </cfRule>
  </conditionalFormatting>
  <conditionalFormatting sqref="E81">
    <cfRule type="expression" dxfId="756" priority="21">
      <formula>IF(E81="",FALSE,IF(OR(LEFT(E81,LEN(E81)-1)=LEFT(E80,LEN(E80)-1),LEFT(E81,LEN(E81)-1)=LEFT(E79,LEN(E79)-1),LEFT(E81,LEN(E81)-1)=LEFT(E78,LEN(E78)-1),LEFT(E81,1)=LEFT(E80,1)),TRUE,FALSE))</formula>
    </cfRule>
  </conditionalFormatting>
  <conditionalFormatting sqref="E83">
    <cfRule type="expression" dxfId="755" priority="18">
      <formula>IF(E83="",FALSE,IF(LEFT(E83,1)=LEFT(E82,1),TRUE,FALSE))</formula>
    </cfRule>
  </conditionalFormatting>
  <conditionalFormatting sqref="E84">
    <cfRule type="expression" dxfId="754" priority="17">
      <formula>IF(E84="",FALSE,IF(OR(LEFT(E84,LEN(E84)-1)=LEFT(E83,LEN(E83)-1),LEFT(E84,LEN(E84)-1)=LEFT(E82,LEN(E82)-1)),TRUE,FALSE))</formula>
    </cfRule>
  </conditionalFormatting>
  <conditionalFormatting sqref="E85">
    <cfRule type="expression" dxfId="753" priority="16">
      <formula>IF(E85="",FALSE,IF(OR(LEFT(E85,LEN(E85)-1)=LEFT(E84,LEN(E84)-1),LEFT(E85,LEN(E85)-1)=LEFT(E83,LEN(E83)-1),LEFT(E85,LEN(E85)-1)=LEFT(E82,LEN(E82)-1),LEFT(E85,1)=LEFT(E84,1)),TRUE,FALSE))</formula>
    </cfRule>
  </conditionalFormatting>
  <conditionalFormatting sqref="E87">
    <cfRule type="expression" dxfId="752" priority="13">
      <formula>IF(E87="",FALSE,IF(LEFT(E87,1)=LEFT(E86,1),TRUE,FALSE))</formula>
    </cfRule>
  </conditionalFormatting>
  <conditionalFormatting sqref="E88">
    <cfRule type="expression" dxfId="751" priority="12">
      <formula>IF(E88="",FALSE,IF(OR(LEFT(E88,LEN(E88)-1)=LEFT(E87,LEN(E87)-1),LEFT(E88,LEN(E88)-1)=LEFT(E86,LEN(E86)-1)),TRUE,FALSE))</formula>
    </cfRule>
  </conditionalFormatting>
  <conditionalFormatting sqref="E89">
    <cfRule type="expression" dxfId="750" priority="11">
      <formula>IF(E89="",FALSE,IF(OR(LEFT(E89,LEN(E89)-1)=LEFT(E88,LEN(E88)-1),LEFT(E89,LEN(E89)-1)=LEFT(E87,LEN(E87)-1),LEFT(E89,LEN(E89)-1)=LEFT(E86,LEN(E86)-1),LEFT(E89,1)=LEFT(E88,1)),TRUE,FALSE))</formula>
    </cfRule>
  </conditionalFormatting>
  <conditionalFormatting sqref="E91">
    <cfRule type="expression" dxfId="749" priority="8">
      <formula>IF(E91="",FALSE,IF(LEFT(E91,1)=LEFT(E90,1),TRUE,FALSE))</formula>
    </cfRule>
  </conditionalFormatting>
  <conditionalFormatting sqref="E92">
    <cfRule type="expression" dxfId="748" priority="7">
      <formula>IF(E92="",FALSE,IF(OR(LEFT(E92,LEN(E92)-1)=LEFT(E91,LEN(E91)-1),LEFT(E92,LEN(E92)-1)=LEFT(E90,LEN(E90)-1)),TRUE,FALSE))</formula>
    </cfRule>
  </conditionalFormatting>
  <conditionalFormatting sqref="E93">
    <cfRule type="expression" dxfId="747" priority="6">
      <formula>IF(E93="",FALSE,IF(OR(LEFT(E93,LEN(E93)-1)=LEFT(E92,LEN(E92)-1),LEFT(E93,LEN(E93)-1)=LEFT(E91,LEN(E91)-1),LEFT(E93,LEN(E93)-1)=LEFT(E90,LEN(E90)-1),LEFT(E93,1)=LEFT(E92,1)),TRUE,FALSE))</formula>
    </cfRule>
  </conditionalFormatting>
  <conditionalFormatting sqref="E95">
    <cfRule type="expression" dxfId="746" priority="3">
      <formula>IF(E95="",FALSE,IF(LEFT(E95,1)=LEFT(E94,1),TRUE,FALSE))</formula>
    </cfRule>
  </conditionalFormatting>
  <conditionalFormatting sqref="E96">
    <cfRule type="expression" dxfId="745" priority="2">
      <formula>IF(E96="",FALSE,IF(OR(LEFT(E96,LEN(E96)-1)=LEFT(E95,LEN(E95)-1),LEFT(E96,LEN(E96)-1)=LEFT(E94,LEN(E94)-1)),TRUE,FALSE))</formula>
    </cfRule>
  </conditionalFormatting>
  <conditionalFormatting sqref="E97">
    <cfRule type="expression" dxfId="744" priority="1">
      <formula>IF(E97="",FALSE,IF(OR(LEFT(E97,LEN(E97)-1)=LEFT(E96,LEN(E96)-1),LEFT(E97,LEN(E97)-1)=LEFT(E95,LEN(E95)-1),LEFT(E97,LEN(E97)-1)=LEFT(E94,LEN(E94)-1),LEFT(E97,1)=LEFT(E96,1)),TRUE,FALSE))</formula>
    </cfRule>
  </conditionalFormatting>
  <conditionalFormatting sqref="G2">
    <cfRule type="expression" dxfId="743" priority="119">
      <formula>IF(SUM(G2:G3)&gt;3.7,TRUE,FALSE)</formula>
    </cfRule>
  </conditionalFormatting>
  <conditionalFormatting sqref="G3">
    <cfRule type="expression" dxfId="742" priority="120">
      <formula>IF(SUM(G2:G3)&gt;3.7,TRUE,FALSE)</formula>
    </cfRule>
  </conditionalFormatting>
  <conditionalFormatting sqref="G6">
    <cfRule type="expression" dxfId="741" priority="114">
      <formula>IF(SUM(G6:G7)&gt;3.7,TRUE,FALSE)</formula>
    </cfRule>
  </conditionalFormatting>
  <conditionalFormatting sqref="G7">
    <cfRule type="expression" dxfId="740" priority="115">
      <formula>IF(SUM(G6:G7)&gt;3.7,TRUE,FALSE)</formula>
    </cfRule>
  </conditionalFormatting>
  <conditionalFormatting sqref="G10">
    <cfRule type="expression" dxfId="739" priority="109">
      <formula>IF(SUM(G10:G11)&gt;3.7,TRUE,FALSE)</formula>
    </cfRule>
  </conditionalFormatting>
  <conditionalFormatting sqref="G11">
    <cfRule type="expression" dxfId="738" priority="110">
      <formula>IF(SUM(G10:G11)&gt;3.7,TRUE,FALSE)</formula>
    </cfRule>
  </conditionalFormatting>
  <conditionalFormatting sqref="G14">
    <cfRule type="expression" dxfId="737" priority="104">
      <formula>IF(SUM(G14:G15)&gt;3.7,TRUE,FALSE)</formula>
    </cfRule>
  </conditionalFormatting>
  <conditionalFormatting sqref="G15">
    <cfRule type="expression" dxfId="736" priority="105">
      <formula>IF(SUM(G14:G15)&gt;3.7,TRUE,FALSE)</formula>
    </cfRule>
  </conditionalFormatting>
  <conditionalFormatting sqref="G18">
    <cfRule type="expression" dxfId="735" priority="99">
      <formula>IF(SUM(G18:G19)&gt;3.7,TRUE,FALSE)</formula>
    </cfRule>
  </conditionalFormatting>
  <conditionalFormatting sqref="G19">
    <cfRule type="expression" dxfId="734" priority="100">
      <formula>IF(SUM(G18:G19)&gt;3.7,TRUE,FALSE)</formula>
    </cfRule>
  </conditionalFormatting>
  <conditionalFormatting sqref="G22">
    <cfRule type="expression" dxfId="733" priority="94">
      <formula>IF(SUM(G22:G23)&gt;3.7,TRUE,FALSE)</formula>
    </cfRule>
  </conditionalFormatting>
  <conditionalFormatting sqref="G23">
    <cfRule type="expression" dxfId="732" priority="95">
      <formula>IF(SUM(G22:G23)&gt;3.7,TRUE,FALSE)</formula>
    </cfRule>
  </conditionalFormatting>
  <conditionalFormatting sqref="G26">
    <cfRule type="expression" dxfId="731" priority="89">
      <formula>IF(SUM(G26:G27)&gt;3.7,TRUE,FALSE)</formula>
    </cfRule>
  </conditionalFormatting>
  <conditionalFormatting sqref="G27">
    <cfRule type="expression" dxfId="730" priority="90">
      <formula>IF(SUM(G26:G27)&gt;3.7,TRUE,FALSE)</formula>
    </cfRule>
  </conditionalFormatting>
  <conditionalFormatting sqref="G30">
    <cfRule type="expression" dxfId="729" priority="84">
      <formula>IF(SUM(G30:G31)&gt;3.7,TRUE,FALSE)</formula>
    </cfRule>
  </conditionalFormatting>
  <conditionalFormatting sqref="G31">
    <cfRule type="expression" dxfId="728" priority="85">
      <formula>IF(SUM(G30:G31)&gt;3.7,TRUE,FALSE)</formula>
    </cfRule>
  </conditionalFormatting>
  <conditionalFormatting sqref="G34">
    <cfRule type="expression" dxfId="727" priority="79">
      <formula>IF(SUM(G34:G35)&gt;3.7,TRUE,FALSE)</formula>
    </cfRule>
  </conditionalFormatting>
  <conditionalFormatting sqref="G35">
    <cfRule type="expression" dxfId="726" priority="80">
      <formula>IF(SUM(G34:G35)&gt;3.7,TRUE,FALSE)</formula>
    </cfRule>
  </conditionalFormatting>
  <conditionalFormatting sqref="G38">
    <cfRule type="expression" dxfId="725" priority="74">
      <formula>IF(SUM(G38:G39)&gt;3.7,TRUE,FALSE)</formula>
    </cfRule>
  </conditionalFormatting>
  <conditionalFormatting sqref="G39">
    <cfRule type="expression" dxfId="724" priority="75">
      <formula>IF(SUM(G38:G39)&gt;3.7,TRUE,FALSE)</formula>
    </cfRule>
  </conditionalFormatting>
  <conditionalFormatting sqref="G42">
    <cfRule type="expression" dxfId="723" priority="69">
      <formula>IF(SUM(G42:G43)&gt;3.7,TRUE,FALSE)</formula>
    </cfRule>
  </conditionalFormatting>
  <conditionalFormatting sqref="G43">
    <cfRule type="expression" dxfId="722" priority="70">
      <formula>IF(SUM(G42:G43)&gt;3.7,TRUE,FALSE)</formula>
    </cfRule>
  </conditionalFormatting>
  <conditionalFormatting sqref="G46">
    <cfRule type="expression" dxfId="721" priority="64">
      <formula>IF(SUM(G46:G47)&gt;3.7,TRUE,FALSE)</formula>
    </cfRule>
  </conditionalFormatting>
  <conditionalFormatting sqref="G47">
    <cfRule type="expression" dxfId="720" priority="65">
      <formula>IF(SUM(G46:G47)&gt;3.7,TRUE,FALSE)</formula>
    </cfRule>
  </conditionalFormatting>
  <conditionalFormatting sqref="G50">
    <cfRule type="expression" dxfId="719" priority="59">
      <formula>IF(SUM(G50:G51)&gt;3.7,TRUE,FALSE)</formula>
    </cfRule>
  </conditionalFormatting>
  <conditionalFormatting sqref="G51">
    <cfRule type="expression" dxfId="718" priority="60">
      <formula>IF(SUM(G50:G51)&gt;3.7,TRUE,FALSE)</formula>
    </cfRule>
  </conditionalFormatting>
  <conditionalFormatting sqref="G54">
    <cfRule type="expression" dxfId="717" priority="54">
      <formula>IF(SUM(G54:G55)&gt;3.7,TRUE,FALSE)</formula>
    </cfRule>
  </conditionalFormatting>
  <conditionalFormatting sqref="G55">
    <cfRule type="expression" dxfId="716" priority="55">
      <formula>IF(SUM(G54:G55)&gt;3.7,TRUE,FALSE)</formula>
    </cfRule>
  </conditionalFormatting>
  <conditionalFormatting sqref="G58">
    <cfRule type="expression" dxfId="715" priority="49">
      <formula>IF(SUM(G58:G59)&gt;3.7,TRUE,FALSE)</formula>
    </cfRule>
  </conditionalFormatting>
  <conditionalFormatting sqref="G59">
    <cfRule type="expression" dxfId="714" priority="50">
      <formula>IF(SUM(G58:G59)&gt;3.7,TRUE,FALSE)</formula>
    </cfRule>
  </conditionalFormatting>
  <conditionalFormatting sqref="G62">
    <cfRule type="expression" dxfId="713" priority="44">
      <formula>IF(SUM(G62:G63)&gt;3.7,TRUE,FALSE)</formula>
    </cfRule>
  </conditionalFormatting>
  <conditionalFormatting sqref="G63">
    <cfRule type="expression" dxfId="712" priority="45">
      <formula>IF(SUM(G62:G63)&gt;3.7,TRUE,FALSE)</formula>
    </cfRule>
  </conditionalFormatting>
  <conditionalFormatting sqref="G66">
    <cfRule type="expression" dxfId="711" priority="39">
      <formula>IF(SUM(G66:G67)&gt;3.7,TRUE,FALSE)</formula>
    </cfRule>
  </conditionalFormatting>
  <conditionalFormatting sqref="G67">
    <cfRule type="expression" dxfId="710" priority="40">
      <formula>IF(SUM(G66:G67)&gt;3.7,TRUE,FALSE)</formula>
    </cfRule>
  </conditionalFormatting>
  <conditionalFormatting sqref="G70">
    <cfRule type="expression" dxfId="709" priority="34">
      <formula>IF(SUM(G70:G71)&gt;3.7,TRUE,FALSE)</formula>
    </cfRule>
  </conditionalFormatting>
  <conditionalFormatting sqref="G71">
    <cfRule type="expression" dxfId="708" priority="35">
      <formula>IF(SUM(G70:G71)&gt;3.7,TRUE,FALSE)</formula>
    </cfRule>
  </conditionalFormatting>
  <conditionalFormatting sqref="G74">
    <cfRule type="expression" dxfId="707" priority="29">
      <formula>IF(SUM(G74:G75)&gt;3.7,TRUE,FALSE)</formula>
    </cfRule>
  </conditionalFormatting>
  <conditionalFormatting sqref="G75">
    <cfRule type="expression" dxfId="706" priority="30">
      <formula>IF(SUM(G74:G75)&gt;3.7,TRUE,FALSE)</formula>
    </cfRule>
  </conditionalFormatting>
  <conditionalFormatting sqref="G78">
    <cfRule type="expression" dxfId="705" priority="24">
      <formula>IF(SUM(G78:G79)&gt;3.7,TRUE,FALSE)</formula>
    </cfRule>
  </conditionalFormatting>
  <conditionalFormatting sqref="G79">
    <cfRule type="expression" dxfId="704" priority="25">
      <formula>IF(SUM(G78:G79)&gt;3.7,TRUE,FALSE)</formula>
    </cfRule>
  </conditionalFormatting>
  <conditionalFormatting sqref="G82">
    <cfRule type="expression" dxfId="703" priority="19">
      <formula>IF(SUM(G82:G83)&gt;3.7,TRUE,FALSE)</formula>
    </cfRule>
  </conditionalFormatting>
  <conditionalFormatting sqref="G83">
    <cfRule type="expression" dxfId="702" priority="20">
      <formula>IF(SUM(G82:G83)&gt;3.7,TRUE,FALSE)</formula>
    </cfRule>
  </conditionalFormatting>
  <conditionalFormatting sqref="G86">
    <cfRule type="expression" dxfId="701" priority="14">
      <formula>IF(SUM(G86:G87)&gt;3.7,TRUE,FALSE)</formula>
    </cfRule>
  </conditionalFormatting>
  <conditionalFormatting sqref="G87">
    <cfRule type="expression" dxfId="700" priority="15">
      <formula>IF(SUM(G86:G87)&gt;3.7,TRUE,FALSE)</formula>
    </cfRule>
  </conditionalFormatting>
  <conditionalFormatting sqref="G90">
    <cfRule type="expression" dxfId="699" priority="9">
      <formula>IF(SUM(G90:G91)&gt;3.7,TRUE,FALSE)</formula>
    </cfRule>
  </conditionalFormatting>
  <conditionalFormatting sqref="G91">
    <cfRule type="expression" dxfId="698" priority="10">
      <formula>IF(SUM(G90:G91)&gt;3.7,TRUE,FALSE)</formula>
    </cfRule>
  </conditionalFormatting>
  <conditionalFormatting sqref="G94">
    <cfRule type="expression" dxfId="697" priority="4">
      <formula>IF(SUM(G94:G95)&gt;3.7,TRUE,FALSE)</formula>
    </cfRule>
  </conditionalFormatting>
  <conditionalFormatting sqref="G95">
    <cfRule type="expression" dxfId="696" priority="5">
      <formula>IF(SUM(G94:G95)&gt;3.7,TRUE,FALSE)</formula>
    </cfRule>
  </conditionalFormatting>
  <dataValidations count="2">
    <dataValidation type="custom" allowBlank="1" showInputMessage="1" showErrorMessage="1" error="Please enter the FIRST and LAST names of the diver" sqref="B2:B97" xr:uid="{B9366775-F8AB-47C1-B6DE-DFB500DA3196}">
      <formula1>IF(FIND(" ",B2)&gt;1,TRUE,FALSE)</formula1>
    </dataValidation>
    <dataValidation type="custom" showErrorMessage="1" error="Please enter the diver's CLUB" sqref="E2 E6 E10 E14 E18 E22 E26 E30 E34 E38 E42 E46 E50 E54 E58 E62 E66 E70 E74 E78 E82 E86 E90 E94" xr:uid="{0DA55026-4968-4B3B-8D3B-521A295DB527}">
      <formula1>IF(C2&lt;&gt;"",TRUE,FALSE)</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showErrorMessage="1" errorTitle="Oops!" error="Please enter one of the pools in this competition" xr:uid="{2E69D707-17A0-4042-AC2E-0A86E2B9D22A}">
          <x14:formula1>
            <xm:f>DD!$E$1:$E$14</xm:f>
          </x14:formula1>
          <xm:sqref>C2:C97</xm:sqref>
        </x14:dataValidation>
        <x14:dataValidation type="list" allowBlank="1" showDropDown="1" showErrorMessage="1" errorTitle="Invalid score" error="Oops!" xr:uid="{3A2AB712-0EA4-42A1-9931-AC266A0800E1}">
          <x14:formula1>
            <xm:f>DD!$H$1:$H$21</xm:f>
          </x14:formula1>
          <xm:sqref>H2:L97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423CB-581E-494F-A691-5006F5357A0F}">
  <dimension ref="A1:AD123"/>
  <sheetViews>
    <sheetView zoomScaleNormal="100" workbookViewId="0">
      <pane ySplit="1" topLeftCell="A2" activePane="bottomLeft" state="frozen"/>
      <selection activeCell="D8" sqref="D8"/>
      <selection pane="bottomLeft" activeCell="F23" sqref="F23"/>
    </sheetView>
  </sheetViews>
  <sheetFormatPr defaultColWidth="9.140625" defaultRowHeight="15" x14ac:dyDescent="0.25"/>
  <cols>
    <col min="1" max="1" width="3.85546875" customWidth="1"/>
    <col min="2" max="2" width="24.7109375" customWidth="1"/>
    <col min="3" max="3" width="8.42578125" style="10" customWidth="1"/>
    <col min="4" max="4" width="7.85546875" style="10" customWidth="1"/>
    <col min="5" max="5" width="15.7109375" style="10" customWidth="1"/>
    <col min="6" max="6" width="29.85546875" customWidth="1"/>
    <col min="7" max="13" width="9.140625" style="10"/>
    <col min="16" max="30" width="9.140625" hidden="1" customWidth="1"/>
    <col min="31" max="31" width="9.140625" customWidth="1"/>
  </cols>
  <sheetData>
    <row r="1" spans="1:19" s="7" customFormat="1" ht="26.25" customHeight="1" x14ac:dyDescent="0.25">
      <c r="A1" s="6" t="s">
        <v>220</v>
      </c>
      <c r="B1" s="6" t="s">
        <v>244</v>
      </c>
      <c r="C1" s="6" t="s">
        <v>215</v>
      </c>
      <c r="D1" s="6"/>
      <c r="E1" s="6" t="s">
        <v>185</v>
      </c>
      <c r="F1" s="6" t="s">
        <v>207</v>
      </c>
      <c r="G1" s="6" t="s">
        <v>184</v>
      </c>
      <c r="H1" s="6" t="s">
        <v>208</v>
      </c>
      <c r="I1" s="6" t="s">
        <v>209</v>
      </c>
      <c r="J1" s="6" t="s">
        <v>210</v>
      </c>
      <c r="K1" s="6" t="s">
        <v>211</v>
      </c>
      <c r="L1" s="6" t="s">
        <v>212</v>
      </c>
      <c r="M1" s="6" t="s">
        <v>213</v>
      </c>
      <c r="N1" s="6" t="s">
        <v>214</v>
      </c>
      <c r="O1" s="6" t="s">
        <v>216</v>
      </c>
    </row>
    <row r="2" spans="1:19" x14ac:dyDescent="0.25">
      <c r="A2" s="97">
        <v>1</v>
      </c>
      <c r="B2" s="98"/>
      <c r="C2" s="99"/>
      <c r="D2" s="10">
        <v>1</v>
      </c>
      <c r="E2" s="5"/>
      <c r="F2" t="str">
        <f>IF($E2="","",IF(ISNA(VLOOKUP($E2,DD!$A$2:$C$150,2,0)),"NO SUCH DIVE",VLOOKUP($E2,DD!$A$2:$C$150,2,0)))</f>
        <v/>
      </c>
      <c r="G2" s="10" t="str">
        <f>IF($E2="","",IF(ISNA(VLOOKUP($E2,DD!$A$2:$C$150,3,0)),"",VLOOKUP($E2,DD!$A$2:$C$150,3,0)))</f>
        <v/>
      </c>
      <c r="H2" s="8"/>
      <c r="I2" s="8"/>
      <c r="J2" s="8"/>
      <c r="K2" s="8"/>
      <c r="L2" s="8"/>
      <c r="M2" s="5"/>
      <c r="N2" s="78">
        <f>IF(G2="",0,IF(COUNT(H2:L2)=3,IF(M2&lt;&gt;"",(SUM(H2:J2)-6)*G2,SUM(H2:J2)*G2),IF(M2&lt;&gt;"",(SUM(H2:L2)-MAX(H2:L2)-MIN(H2:L2)-6)*G2,(SUM(H2:L2)-MAX(H2:L2)-MIN(H2:L2))*G2)))</f>
        <v>0</v>
      </c>
      <c r="O2" s="78">
        <f>IF(N2="","",N2)</f>
        <v>0</v>
      </c>
      <c r="Q2" s="36"/>
      <c r="R2" s="36"/>
      <c r="S2" s="36"/>
    </row>
    <row r="3" spans="1:19" x14ac:dyDescent="0.25">
      <c r="A3" s="97"/>
      <c r="B3" s="98"/>
      <c r="C3" s="99"/>
      <c r="D3" s="10">
        <v>2</v>
      </c>
      <c r="E3" s="5"/>
      <c r="F3" t="str">
        <f>IF($E3="","",IF(ISNA(VLOOKUP($E3,DD!$A$2:$C$150,2,0)),"NO SUCH DIVE",VLOOKUP($E3,DD!$A$2:$C$150,2,0)))</f>
        <v/>
      </c>
      <c r="G3" s="10" t="str">
        <f>IF($E3="","",IF(ISNA(VLOOKUP($E3,DD!$A$2:$C$150,3,0)),"",VLOOKUP($E3,DD!$A$2:$C$150,3,0)))</f>
        <v/>
      </c>
      <c r="H3" s="8"/>
      <c r="I3" s="8"/>
      <c r="J3" s="8"/>
      <c r="K3" s="8"/>
      <c r="L3" s="8"/>
      <c r="M3" s="5"/>
      <c r="N3" s="78">
        <f t="shared" ref="N3:N66" si="0">IF(G3="",0,IF(COUNT(H3:L3)=3,IF(M3&lt;&gt;"",(SUM(H3:J3)-6)*G3,SUM(H3:J3)*G3),IF(M3&lt;&gt;"",(SUM(H3:L3)-MAX(H3:L3)-MIN(H3:L3)-6)*G3,(SUM(H3:L3)-MAX(H3:L3)-MIN(H3:L3))*G3)))</f>
        <v>0</v>
      </c>
      <c r="O3" s="78">
        <f>IF(N3="",O2,N3+O2)</f>
        <v>0</v>
      </c>
      <c r="Q3" s="35"/>
      <c r="R3" s="35"/>
      <c r="S3" s="35"/>
    </row>
    <row r="4" spans="1:19" ht="15.75" thickBot="1" x14ac:dyDescent="0.3">
      <c r="A4" s="97"/>
      <c r="B4" s="98"/>
      <c r="C4" s="99"/>
      <c r="D4" s="10">
        <v>3</v>
      </c>
      <c r="E4" s="5"/>
      <c r="F4" t="str">
        <f>IF($E4="","",IF(ISNA(VLOOKUP($E4,DD!$A$2:$C$150,2,0)),"NO SUCH DIVE",VLOOKUP($E4,DD!$A$2:$C$150,2,0)))</f>
        <v/>
      </c>
      <c r="G4" s="10" t="str">
        <f>IF($E4="","",IF(ISNA(VLOOKUP($E4,DD!$A$2:$C$150,3,0)),"",VLOOKUP($E4,DD!$A$2:$C$150,3,0)))</f>
        <v/>
      </c>
      <c r="H4" s="8"/>
      <c r="I4" s="8"/>
      <c r="J4" s="8"/>
      <c r="K4" s="8"/>
      <c r="L4" s="8"/>
      <c r="M4" s="5"/>
      <c r="N4" s="78">
        <f t="shared" si="0"/>
        <v>0</v>
      </c>
      <c r="O4" s="78">
        <f>IF(N4="",O3,N4+O3)</f>
        <v>0</v>
      </c>
      <c r="Q4" s="35"/>
      <c r="R4" s="35"/>
      <c r="S4" s="35"/>
    </row>
    <row r="5" spans="1:19" ht="15.75" thickBot="1" x14ac:dyDescent="0.3">
      <c r="A5" s="97"/>
      <c r="B5" s="98"/>
      <c r="C5" s="99"/>
      <c r="D5" s="10">
        <v>4</v>
      </c>
      <c r="E5" s="5"/>
      <c r="F5" t="str">
        <f>IF($E5="","",IF(ISNA(VLOOKUP($E5,DD!$A$2:$C$150,2,0)),"NO SUCH DIVE",VLOOKUP($E5,DD!$A$2:$C$150,2,0)))</f>
        <v/>
      </c>
      <c r="G5" s="10" t="str">
        <f>IF($E5="","",IF(ISNA(VLOOKUP($E5,DD!$A$2:$C$150,3,0)),"",VLOOKUP($E5,DD!$A$2:$C$150,3,0)))</f>
        <v/>
      </c>
      <c r="H5" s="8"/>
      <c r="I5" s="8"/>
      <c r="J5" s="8"/>
      <c r="K5" s="8"/>
      <c r="L5" s="8"/>
      <c r="M5" s="5"/>
      <c r="N5" s="78">
        <f t="shared" si="0"/>
        <v>0</v>
      </c>
      <c r="O5" s="79">
        <f>IF(N5="",O4,N5+O4)</f>
        <v>0</v>
      </c>
      <c r="Q5" s="35">
        <f>IF(O5&lt;&gt;"",O5+A2/10000,0)</f>
        <v>1E-4</v>
      </c>
      <c r="R5" s="35">
        <f>B2</f>
        <v>0</v>
      </c>
      <c r="S5" s="35">
        <f>C2</f>
        <v>0</v>
      </c>
    </row>
    <row r="6" spans="1:19" x14ac:dyDescent="0.25">
      <c r="A6" s="100">
        <v>2</v>
      </c>
      <c r="B6" s="101"/>
      <c r="C6" s="102"/>
      <c r="D6" s="42">
        <v>1</v>
      </c>
      <c r="E6" s="40"/>
      <c r="F6" s="43" t="str">
        <f>IF($E6="","",IF(ISNA(VLOOKUP($E6,DD!$A$2:$C$150,2,0)),"NO SUCH DIVE",VLOOKUP($E6,DD!$A$2:$C$150,2,0)))</f>
        <v/>
      </c>
      <c r="G6" s="42" t="str">
        <f>IF($E6="","",IF(ISNA(VLOOKUP($E6,DD!$A$2:$C$150,3,0)),"",VLOOKUP($E6,DD!$A$2:$C$150,3,0)))</f>
        <v/>
      </c>
      <c r="H6" s="41"/>
      <c r="I6" s="41"/>
      <c r="J6" s="41"/>
      <c r="K6" s="41"/>
      <c r="L6" s="41"/>
      <c r="M6" s="40"/>
      <c r="N6" s="82">
        <f t="shared" si="0"/>
        <v>0</v>
      </c>
      <c r="O6" s="82">
        <f t="shared" ref="O6" si="1">IF(N6="","",N6)</f>
        <v>0</v>
      </c>
      <c r="Q6" s="36"/>
      <c r="R6" s="36"/>
      <c r="S6" s="36"/>
    </row>
    <row r="7" spans="1:19" x14ac:dyDescent="0.25">
      <c r="A7" s="100"/>
      <c r="B7" s="101"/>
      <c r="C7" s="102"/>
      <c r="D7" s="42">
        <v>2</v>
      </c>
      <c r="E7" s="40"/>
      <c r="F7" s="43" t="str">
        <f>IF($E7="","",IF(ISNA(VLOOKUP($E7,DD!$A$2:$C$150,2,0)),"NO SUCH DIVE",VLOOKUP($E7,DD!$A$2:$C$150,2,0)))</f>
        <v/>
      </c>
      <c r="G7" s="42" t="str">
        <f>IF($E7="","",IF(ISNA(VLOOKUP($E7,DD!$A$2:$C$150,3,0)),"",VLOOKUP($E7,DD!$A$2:$C$150,3,0)))</f>
        <v/>
      </c>
      <c r="H7" s="41"/>
      <c r="I7" s="41"/>
      <c r="J7" s="41"/>
      <c r="K7" s="41"/>
      <c r="L7" s="41"/>
      <c r="M7" s="40"/>
      <c r="N7" s="82">
        <f t="shared" si="0"/>
        <v>0</v>
      </c>
      <c r="O7" s="82">
        <f t="shared" ref="O7:O9" si="2">IF(N7="",O6,N7+O6)</f>
        <v>0</v>
      </c>
      <c r="Q7" s="35"/>
      <c r="R7" s="35"/>
      <c r="S7" s="35"/>
    </row>
    <row r="8" spans="1:19" ht="15.75" thickBot="1" x14ac:dyDescent="0.3">
      <c r="A8" s="100"/>
      <c r="B8" s="101"/>
      <c r="C8" s="102"/>
      <c r="D8" s="42">
        <v>3</v>
      </c>
      <c r="E8" s="40"/>
      <c r="F8" s="43" t="str">
        <f>IF($E8="","",IF(ISNA(VLOOKUP($E8,DD!$A$2:$C$150,2,0)),"NO SUCH DIVE",VLOOKUP($E8,DD!$A$2:$C$150,2,0)))</f>
        <v/>
      </c>
      <c r="G8" s="42" t="str">
        <f>IF($E8="","",IF(ISNA(VLOOKUP($E8,DD!$A$2:$C$150,3,0)),"",VLOOKUP($E8,DD!$A$2:$C$150,3,0)))</f>
        <v/>
      </c>
      <c r="H8" s="41"/>
      <c r="I8" s="41"/>
      <c r="J8" s="41"/>
      <c r="K8" s="41"/>
      <c r="L8" s="41"/>
      <c r="M8" s="40"/>
      <c r="N8" s="82">
        <f t="shared" si="0"/>
        <v>0</v>
      </c>
      <c r="O8" s="82">
        <f t="shared" si="2"/>
        <v>0</v>
      </c>
      <c r="Q8" s="35"/>
      <c r="R8" s="35"/>
      <c r="S8" s="35"/>
    </row>
    <row r="9" spans="1:19" ht="15.75" thickBot="1" x14ac:dyDescent="0.3">
      <c r="A9" s="100"/>
      <c r="B9" s="101"/>
      <c r="C9" s="102"/>
      <c r="D9" s="42">
        <v>4</v>
      </c>
      <c r="E9" s="40"/>
      <c r="F9" s="43" t="str">
        <f>IF($E9="","",IF(ISNA(VLOOKUP($E9,DD!$A$2:$C$150,2,0)),"NO SUCH DIVE",VLOOKUP($E9,DD!$A$2:$C$150,2,0)))</f>
        <v/>
      </c>
      <c r="G9" s="42" t="str">
        <f>IF($E9="","",IF(ISNA(VLOOKUP($E9,DD!$A$2:$C$150,3,0)),"",VLOOKUP($E9,DD!$A$2:$C$150,3,0)))</f>
        <v/>
      </c>
      <c r="H9" s="41"/>
      <c r="I9" s="41"/>
      <c r="J9" s="41"/>
      <c r="K9" s="41"/>
      <c r="L9" s="41"/>
      <c r="M9" s="40"/>
      <c r="N9" s="82">
        <f t="shared" si="0"/>
        <v>0</v>
      </c>
      <c r="O9" s="83">
        <f t="shared" si="2"/>
        <v>0</v>
      </c>
      <c r="Q9" s="35">
        <f t="shared" ref="Q9" si="3">IF(O9&lt;&gt;"",O9+A6/10000,0)</f>
        <v>2.0000000000000001E-4</v>
      </c>
      <c r="R9" s="35">
        <f t="shared" ref="R9:S9" si="4">B6</f>
        <v>0</v>
      </c>
      <c r="S9" s="35">
        <f t="shared" si="4"/>
        <v>0</v>
      </c>
    </row>
    <row r="10" spans="1:19" x14ac:dyDescent="0.25">
      <c r="A10" s="97">
        <v>3</v>
      </c>
      <c r="B10" s="98"/>
      <c r="C10" s="99"/>
      <c r="D10" s="10">
        <v>1</v>
      </c>
      <c r="E10" s="5"/>
      <c r="F10" t="str">
        <f>IF($E10="","",IF(ISNA(VLOOKUP($E10,DD!$A$2:$C$150,2,0)),"NO SUCH DIVE",VLOOKUP($E10,DD!$A$2:$C$150,2,0)))</f>
        <v/>
      </c>
      <c r="G10" s="10" t="str">
        <f>IF($E10="","",IF(ISNA(VLOOKUP($E10,DD!$A$2:$C$150,3,0)),"",VLOOKUP($E10,DD!$A$2:$C$150,3,0)))</f>
        <v/>
      </c>
      <c r="H10" s="8"/>
      <c r="I10" s="8"/>
      <c r="J10" s="8"/>
      <c r="K10" s="8"/>
      <c r="L10" s="8"/>
      <c r="M10" s="5"/>
      <c r="N10" s="78">
        <f t="shared" si="0"/>
        <v>0</v>
      </c>
      <c r="O10" s="78">
        <f t="shared" ref="O10" si="5">IF(N10="","",N10)</f>
        <v>0</v>
      </c>
      <c r="Q10" s="36"/>
      <c r="R10" s="36"/>
      <c r="S10" s="36"/>
    </row>
    <row r="11" spans="1:19" x14ac:dyDescent="0.25">
      <c r="A11" s="97"/>
      <c r="B11" s="98"/>
      <c r="C11" s="99"/>
      <c r="D11" s="10">
        <v>2</v>
      </c>
      <c r="E11" s="5"/>
      <c r="F11" t="str">
        <f>IF($E11="","",IF(ISNA(VLOOKUP($E11,DD!$A$2:$C$150,2,0)),"NO SUCH DIVE",VLOOKUP($E11,DD!$A$2:$C$150,2,0)))</f>
        <v/>
      </c>
      <c r="G11" s="10" t="str">
        <f>IF($E11="","",IF(ISNA(VLOOKUP($E11,DD!$A$2:$C$150,3,0)),"",VLOOKUP($E11,DD!$A$2:$C$150,3,0)))</f>
        <v/>
      </c>
      <c r="H11" s="8"/>
      <c r="I11" s="8"/>
      <c r="J11" s="8"/>
      <c r="K11" s="8"/>
      <c r="L11" s="8"/>
      <c r="M11" s="5"/>
      <c r="N11" s="78">
        <f t="shared" si="0"/>
        <v>0</v>
      </c>
      <c r="O11" s="78">
        <f t="shared" ref="O11:O13" si="6">IF(N11="",O10,N11+O10)</f>
        <v>0</v>
      </c>
      <c r="Q11" s="35"/>
      <c r="R11" s="35"/>
      <c r="S11" s="35"/>
    </row>
    <row r="12" spans="1:19" ht="15.75" thickBot="1" x14ac:dyDescent="0.3">
      <c r="A12" s="97"/>
      <c r="B12" s="98"/>
      <c r="C12" s="99"/>
      <c r="D12" s="10">
        <v>3</v>
      </c>
      <c r="E12" s="5"/>
      <c r="F12" t="str">
        <f>IF($E12="","",IF(ISNA(VLOOKUP($E12,DD!$A$2:$C$150,2,0)),"NO SUCH DIVE",VLOOKUP($E12,DD!$A$2:$C$150,2,0)))</f>
        <v/>
      </c>
      <c r="G12" s="10" t="str">
        <f>IF($E12="","",IF(ISNA(VLOOKUP($E12,DD!$A$2:$C$150,3,0)),"",VLOOKUP($E12,DD!$A$2:$C$150,3,0)))</f>
        <v/>
      </c>
      <c r="H12" s="8"/>
      <c r="I12" s="8"/>
      <c r="J12" s="8"/>
      <c r="K12" s="8"/>
      <c r="L12" s="8"/>
      <c r="M12" s="5"/>
      <c r="N12" s="78">
        <f t="shared" si="0"/>
        <v>0</v>
      </c>
      <c r="O12" s="78">
        <f t="shared" si="6"/>
        <v>0</v>
      </c>
      <c r="Q12" s="35"/>
      <c r="R12" s="35"/>
      <c r="S12" s="35"/>
    </row>
    <row r="13" spans="1:19" ht="15.75" thickBot="1" x14ac:dyDescent="0.3">
      <c r="A13" s="97"/>
      <c r="B13" s="98"/>
      <c r="C13" s="99"/>
      <c r="D13" s="10">
        <v>4</v>
      </c>
      <c r="E13" s="5"/>
      <c r="F13" t="str">
        <f>IF($E13="","",IF(ISNA(VLOOKUP($E13,DD!$A$2:$C$150,2,0)),"NO SUCH DIVE",VLOOKUP($E13,DD!$A$2:$C$150,2,0)))</f>
        <v/>
      </c>
      <c r="G13" s="10" t="str">
        <f>IF($E13="","",IF(ISNA(VLOOKUP($E13,DD!$A$2:$C$150,3,0)),"",VLOOKUP($E13,DD!$A$2:$C$150,3,0)))</f>
        <v/>
      </c>
      <c r="H13" s="8"/>
      <c r="I13" s="8"/>
      <c r="J13" s="8"/>
      <c r="K13" s="8"/>
      <c r="L13" s="8"/>
      <c r="M13" s="5"/>
      <c r="N13" s="78">
        <f t="shared" si="0"/>
        <v>0</v>
      </c>
      <c r="O13" s="79">
        <f t="shared" si="6"/>
        <v>0</v>
      </c>
      <c r="Q13" s="35">
        <f t="shared" ref="Q13" si="7">IF(O13&lt;&gt;"",O13+A10/10000,0)</f>
        <v>2.9999999999999997E-4</v>
      </c>
      <c r="R13" s="35">
        <f t="shared" ref="R13:S13" si="8">B10</f>
        <v>0</v>
      </c>
      <c r="S13" s="35">
        <f t="shared" si="8"/>
        <v>0</v>
      </c>
    </row>
    <row r="14" spans="1:19" x14ac:dyDescent="0.25">
      <c r="A14" s="100">
        <v>4</v>
      </c>
      <c r="B14" s="101"/>
      <c r="C14" s="102"/>
      <c r="D14" s="42">
        <v>1</v>
      </c>
      <c r="E14" s="40"/>
      <c r="F14" s="43" t="str">
        <f>IF($E14="","",IF(ISNA(VLOOKUP($E14,DD!$A$2:$C$150,2,0)),"NO SUCH DIVE",VLOOKUP($E14,DD!$A$2:$C$150,2,0)))</f>
        <v/>
      </c>
      <c r="G14" s="42" t="str">
        <f>IF($E14="","",IF(ISNA(VLOOKUP($E14,DD!$A$2:$C$150,3,0)),"",VLOOKUP($E14,DD!$A$2:$C$150,3,0)))</f>
        <v/>
      </c>
      <c r="H14" s="41"/>
      <c r="I14" s="41"/>
      <c r="J14" s="41"/>
      <c r="K14" s="41"/>
      <c r="L14" s="41"/>
      <c r="M14" s="40"/>
      <c r="N14" s="82">
        <f t="shared" si="0"/>
        <v>0</v>
      </c>
      <c r="O14" s="82">
        <f t="shared" ref="O14" si="9">IF(N14="","",N14)</f>
        <v>0</v>
      </c>
      <c r="Q14" s="36"/>
      <c r="R14" s="36"/>
      <c r="S14" s="36"/>
    </row>
    <row r="15" spans="1:19" x14ac:dyDescent="0.25">
      <c r="A15" s="100"/>
      <c r="B15" s="101"/>
      <c r="C15" s="102"/>
      <c r="D15" s="42">
        <v>2</v>
      </c>
      <c r="E15" s="40"/>
      <c r="F15" s="43" t="str">
        <f>IF($E15="","",IF(ISNA(VLOOKUP($E15,DD!$A$2:$C$150,2,0)),"NO SUCH DIVE",VLOOKUP($E15,DD!$A$2:$C$150,2,0)))</f>
        <v/>
      </c>
      <c r="G15" s="42" t="str">
        <f>IF($E15="","",IF(ISNA(VLOOKUP($E15,DD!$A$2:$C$150,3,0)),"",VLOOKUP($E15,DD!$A$2:$C$150,3,0)))</f>
        <v/>
      </c>
      <c r="H15" s="41"/>
      <c r="I15" s="41"/>
      <c r="J15" s="41"/>
      <c r="K15" s="41"/>
      <c r="L15" s="41"/>
      <c r="M15" s="40"/>
      <c r="N15" s="82">
        <f t="shared" si="0"/>
        <v>0</v>
      </c>
      <c r="O15" s="82">
        <f t="shared" ref="O15:O17" si="10">IF(N15="",O14,N15+O14)</f>
        <v>0</v>
      </c>
      <c r="Q15" s="35"/>
      <c r="R15" s="35"/>
      <c r="S15" s="35"/>
    </row>
    <row r="16" spans="1:19" ht="15.75" thickBot="1" x14ac:dyDescent="0.3">
      <c r="A16" s="100"/>
      <c r="B16" s="101"/>
      <c r="C16" s="102"/>
      <c r="D16" s="42">
        <v>3</v>
      </c>
      <c r="E16" s="40"/>
      <c r="F16" s="43" t="str">
        <f>IF($E16="","",IF(ISNA(VLOOKUP($E16,DD!$A$2:$C$150,2,0)),"NO SUCH DIVE",VLOOKUP($E16,DD!$A$2:$C$150,2,0)))</f>
        <v/>
      </c>
      <c r="G16" s="42" t="str">
        <f>IF($E16="","",IF(ISNA(VLOOKUP($E16,DD!$A$2:$C$150,3,0)),"",VLOOKUP($E16,DD!$A$2:$C$150,3,0)))</f>
        <v/>
      </c>
      <c r="H16" s="41"/>
      <c r="I16" s="41"/>
      <c r="J16" s="41"/>
      <c r="K16" s="41"/>
      <c r="L16" s="41"/>
      <c r="M16" s="40"/>
      <c r="N16" s="82">
        <f t="shared" si="0"/>
        <v>0</v>
      </c>
      <c r="O16" s="82">
        <f t="shared" si="10"/>
        <v>0</v>
      </c>
      <c r="Q16" s="35"/>
      <c r="R16" s="35"/>
      <c r="S16" s="35"/>
    </row>
    <row r="17" spans="1:19" ht="15.75" thickBot="1" x14ac:dyDescent="0.3">
      <c r="A17" s="100"/>
      <c r="B17" s="101"/>
      <c r="C17" s="102"/>
      <c r="D17" s="42">
        <v>4</v>
      </c>
      <c r="E17" s="40"/>
      <c r="F17" s="43" t="str">
        <f>IF($E17="","",IF(ISNA(VLOOKUP($E17,DD!$A$2:$C$150,2,0)),"NO SUCH DIVE",VLOOKUP($E17,DD!$A$2:$C$150,2,0)))</f>
        <v/>
      </c>
      <c r="G17" s="42" t="str">
        <f>IF($E17="","",IF(ISNA(VLOOKUP($E17,DD!$A$2:$C$150,3,0)),"",VLOOKUP($E17,DD!$A$2:$C$150,3,0)))</f>
        <v/>
      </c>
      <c r="H17" s="41"/>
      <c r="I17" s="41"/>
      <c r="J17" s="41"/>
      <c r="K17" s="41"/>
      <c r="L17" s="41"/>
      <c r="M17" s="40"/>
      <c r="N17" s="82">
        <f t="shared" si="0"/>
        <v>0</v>
      </c>
      <c r="O17" s="83">
        <f t="shared" si="10"/>
        <v>0</v>
      </c>
      <c r="Q17" s="35">
        <f t="shared" ref="Q17" si="11">IF(O17&lt;&gt;"",O17+A14/10000,0)</f>
        <v>4.0000000000000002E-4</v>
      </c>
      <c r="R17" s="35">
        <f t="shared" ref="R17:S17" si="12">B14</f>
        <v>0</v>
      </c>
      <c r="S17" s="35">
        <f t="shared" si="12"/>
        <v>0</v>
      </c>
    </row>
    <row r="18" spans="1:19" x14ac:dyDescent="0.25">
      <c r="A18" s="97">
        <v>5</v>
      </c>
      <c r="B18" s="98"/>
      <c r="C18" s="99"/>
      <c r="D18" s="10">
        <v>1</v>
      </c>
      <c r="E18" s="5"/>
      <c r="F18" t="str">
        <f>IF($E18="","",IF(ISNA(VLOOKUP($E18,DD!$A$2:$C$150,2,0)),"NO SUCH DIVE",VLOOKUP($E18,DD!$A$2:$C$150,2,0)))</f>
        <v/>
      </c>
      <c r="G18" s="10" t="str">
        <f>IF($E18="","",IF(ISNA(VLOOKUP($E18,DD!$A$2:$C$150,3,0)),"",VLOOKUP($E18,DD!$A$2:$C$150,3,0)))</f>
        <v/>
      </c>
      <c r="H18" s="8"/>
      <c r="I18" s="8"/>
      <c r="J18" s="8"/>
      <c r="K18" s="8"/>
      <c r="L18" s="8"/>
      <c r="M18" s="5"/>
      <c r="N18" s="78">
        <f t="shared" si="0"/>
        <v>0</v>
      </c>
      <c r="O18" s="78">
        <f t="shared" ref="O18" si="13">IF(N18="","",N18)</f>
        <v>0</v>
      </c>
      <c r="Q18" s="36"/>
      <c r="R18" s="36"/>
      <c r="S18" s="36"/>
    </row>
    <row r="19" spans="1:19" x14ac:dyDescent="0.25">
      <c r="A19" s="97"/>
      <c r="B19" s="98"/>
      <c r="C19" s="99"/>
      <c r="D19" s="10">
        <v>2</v>
      </c>
      <c r="E19" s="5"/>
      <c r="F19" t="str">
        <f>IF($E19="","",IF(ISNA(VLOOKUP($E19,DD!$A$2:$C$150,2,0)),"NO SUCH DIVE",VLOOKUP($E19,DD!$A$2:$C$150,2,0)))</f>
        <v/>
      </c>
      <c r="G19" s="10" t="str">
        <f>IF($E19="","",IF(ISNA(VLOOKUP($E19,DD!$A$2:$C$150,3,0)),"",VLOOKUP($E19,DD!$A$2:$C$150,3,0)))</f>
        <v/>
      </c>
      <c r="H19" s="8"/>
      <c r="I19" s="8"/>
      <c r="J19" s="8"/>
      <c r="K19" s="8"/>
      <c r="L19" s="8"/>
      <c r="M19" s="5"/>
      <c r="N19" s="78">
        <f t="shared" si="0"/>
        <v>0</v>
      </c>
      <c r="O19" s="78">
        <f t="shared" ref="O19:O21" si="14">IF(N19="",O18,N19+O18)</f>
        <v>0</v>
      </c>
      <c r="Q19" s="35"/>
      <c r="R19" s="35"/>
      <c r="S19" s="35"/>
    </row>
    <row r="20" spans="1:19" ht="15.75" thickBot="1" x14ac:dyDescent="0.3">
      <c r="A20" s="97"/>
      <c r="B20" s="98"/>
      <c r="C20" s="99"/>
      <c r="D20" s="10">
        <v>3</v>
      </c>
      <c r="E20" s="5"/>
      <c r="F20" t="str">
        <f>IF($E20="","",IF(ISNA(VLOOKUP($E20,DD!$A$2:$C$150,2,0)),"NO SUCH DIVE",VLOOKUP($E20,DD!$A$2:$C$150,2,0)))</f>
        <v/>
      </c>
      <c r="G20" s="10" t="str">
        <f>IF($E20="","",IF(ISNA(VLOOKUP($E20,DD!$A$2:$C$150,3,0)),"",VLOOKUP($E20,DD!$A$2:$C$150,3,0)))</f>
        <v/>
      </c>
      <c r="H20" s="8"/>
      <c r="I20" s="8"/>
      <c r="J20" s="8"/>
      <c r="K20" s="8"/>
      <c r="L20" s="8"/>
      <c r="M20" s="5"/>
      <c r="N20" s="78">
        <f t="shared" si="0"/>
        <v>0</v>
      </c>
      <c r="O20" s="78">
        <f t="shared" si="14"/>
        <v>0</v>
      </c>
      <c r="Q20" s="35"/>
      <c r="R20" s="35"/>
      <c r="S20" s="35"/>
    </row>
    <row r="21" spans="1:19" ht="15.75" thickBot="1" x14ac:dyDescent="0.3">
      <c r="A21" s="97"/>
      <c r="B21" s="98"/>
      <c r="C21" s="99"/>
      <c r="D21" s="10">
        <v>4</v>
      </c>
      <c r="E21" s="5"/>
      <c r="F21" t="str">
        <f>IF($E21="","",IF(ISNA(VLOOKUP($E21,DD!$A$2:$C$150,2,0)),"NO SUCH DIVE",VLOOKUP($E21,DD!$A$2:$C$150,2,0)))</f>
        <v/>
      </c>
      <c r="G21" s="10" t="str">
        <f>IF($E21="","",IF(ISNA(VLOOKUP($E21,DD!$A$2:$C$150,3,0)),"",VLOOKUP($E21,DD!$A$2:$C$150,3,0)))</f>
        <v/>
      </c>
      <c r="H21" s="8"/>
      <c r="I21" s="8"/>
      <c r="J21" s="8"/>
      <c r="K21" s="8"/>
      <c r="L21" s="8"/>
      <c r="M21" s="5"/>
      <c r="N21" s="78">
        <f t="shared" si="0"/>
        <v>0</v>
      </c>
      <c r="O21" s="79">
        <f t="shared" si="14"/>
        <v>0</v>
      </c>
      <c r="Q21" s="35">
        <f t="shared" ref="Q21" si="15">IF(O21&lt;&gt;"",O21+A18/10000,0)</f>
        <v>5.0000000000000001E-4</v>
      </c>
      <c r="R21" s="35">
        <f t="shared" ref="R21:S21" si="16">B18</f>
        <v>0</v>
      </c>
      <c r="S21" s="35">
        <f t="shared" si="16"/>
        <v>0</v>
      </c>
    </row>
    <row r="22" spans="1:19" x14ac:dyDescent="0.25">
      <c r="A22" s="100">
        <v>6</v>
      </c>
      <c r="B22" s="101"/>
      <c r="C22" s="102"/>
      <c r="D22" s="42">
        <v>1</v>
      </c>
      <c r="E22" s="40"/>
      <c r="F22" s="43" t="str">
        <f>IF($E22="","",IF(ISNA(VLOOKUP($E22,DD!$A$2:$C$150,2,0)),"NO SUCH DIVE",VLOOKUP($E22,DD!$A$2:$C$150,2,0)))</f>
        <v/>
      </c>
      <c r="G22" s="42" t="str">
        <f>IF($E22="","",IF(ISNA(VLOOKUP($E22,DD!$A$2:$C$150,3,0)),"",VLOOKUP($E22,DD!$A$2:$C$150,3,0)))</f>
        <v/>
      </c>
      <c r="H22" s="41"/>
      <c r="I22" s="41"/>
      <c r="J22" s="41"/>
      <c r="K22" s="41"/>
      <c r="L22" s="41"/>
      <c r="M22" s="40"/>
      <c r="N22" s="82">
        <f t="shared" si="0"/>
        <v>0</v>
      </c>
      <c r="O22" s="82">
        <f t="shared" ref="O22" si="17">IF(N22="","",N22)</f>
        <v>0</v>
      </c>
      <c r="Q22" s="36"/>
      <c r="R22" s="36"/>
      <c r="S22" s="36"/>
    </row>
    <row r="23" spans="1:19" x14ac:dyDescent="0.25">
      <c r="A23" s="100"/>
      <c r="B23" s="101"/>
      <c r="C23" s="102"/>
      <c r="D23" s="42">
        <v>2</v>
      </c>
      <c r="E23" s="40"/>
      <c r="F23" s="43" t="str">
        <f>IF($E23="","",IF(ISNA(VLOOKUP($E23,DD!$A$2:$C$150,2,0)),"NO SUCH DIVE",VLOOKUP($E23,DD!$A$2:$C$150,2,0)))</f>
        <v/>
      </c>
      <c r="G23" s="42" t="str">
        <f>IF($E23="","",IF(ISNA(VLOOKUP($E23,DD!$A$2:$C$150,3,0)),"",VLOOKUP($E23,DD!$A$2:$C$150,3,0)))</f>
        <v/>
      </c>
      <c r="H23" s="41"/>
      <c r="I23" s="41"/>
      <c r="J23" s="41"/>
      <c r="K23" s="41"/>
      <c r="L23" s="41"/>
      <c r="M23" s="40"/>
      <c r="N23" s="82">
        <f t="shared" si="0"/>
        <v>0</v>
      </c>
      <c r="O23" s="82">
        <f t="shared" ref="O23:O25" si="18">IF(N23="",O22,N23+O22)</f>
        <v>0</v>
      </c>
      <c r="Q23" s="35"/>
      <c r="R23" s="35"/>
      <c r="S23" s="35"/>
    </row>
    <row r="24" spans="1:19" ht="15.75" thickBot="1" x14ac:dyDescent="0.3">
      <c r="A24" s="100"/>
      <c r="B24" s="101"/>
      <c r="C24" s="102"/>
      <c r="D24" s="42">
        <v>3</v>
      </c>
      <c r="E24" s="40"/>
      <c r="F24" s="43" t="str">
        <f>IF($E24="","",IF(ISNA(VLOOKUP($E24,DD!$A$2:$C$150,2,0)),"NO SUCH DIVE",VLOOKUP($E24,DD!$A$2:$C$150,2,0)))</f>
        <v/>
      </c>
      <c r="G24" s="42" t="str">
        <f>IF($E24="","",IF(ISNA(VLOOKUP($E24,DD!$A$2:$C$150,3,0)),"",VLOOKUP($E24,DD!$A$2:$C$150,3,0)))</f>
        <v/>
      </c>
      <c r="H24" s="41"/>
      <c r="I24" s="41"/>
      <c r="J24" s="41"/>
      <c r="K24" s="41"/>
      <c r="L24" s="41"/>
      <c r="M24" s="40"/>
      <c r="N24" s="82">
        <f t="shared" si="0"/>
        <v>0</v>
      </c>
      <c r="O24" s="82">
        <f t="shared" si="18"/>
        <v>0</v>
      </c>
      <c r="Q24" s="35"/>
      <c r="R24" s="35"/>
      <c r="S24" s="35"/>
    </row>
    <row r="25" spans="1:19" ht="15.75" thickBot="1" x14ac:dyDescent="0.3">
      <c r="A25" s="100"/>
      <c r="B25" s="101"/>
      <c r="C25" s="102"/>
      <c r="D25" s="42">
        <v>4</v>
      </c>
      <c r="E25" s="40"/>
      <c r="F25" s="43" t="str">
        <f>IF($E25="","",IF(ISNA(VLOOKUP($E25,DD!$A$2:$C$150,2,0)),"NO SUCH DIVE",VLOOKUP($E25,DD!$A$2:$C$150,2,0)))</f>
        <v/>
      </c>
      <c r="G25" s="42" t="str">
        <f>IF($E25="","",IF(ISNA(VLOOKUP($E25,DD!$A$2:$C$150,3,0)),"",VLOOKUP($E25,DD!$A$2:$C$150,3,0)))</f>
        <v/>
      </c>
      <c r="H25" s="41"/>
      <c r="I25" s="41"/>
      <c r="J25" s="41"/>
      <c r="K25" s="41"/>
      <c r="L25" s="41"/>
      <c r="M25" s="40"/>
      <c r="N25" s="82">
        <f t="shared" si="0"/>
        <v>0</v>
      </c>
      <c r="O25" s="83">
        <f t="shared" si="18"/>
        <v>0</v>
      </c>
      <c r="Q25" s="35">
        <f t="shared" ref="Q25" si="19">IF(O25&lt;&gt;"",O25+A22/10000,0)</f>
        <v>5.9999999999999995E-4</v>
      </c>
      <c r="R25" s="35">
        <f t="shared" ref="R25:S25" si="20">B22</f>
        <v>0</v>
      </c>
      <c r="S25" s="35">
        <f t="shared" si="20"/>
        <v>0</v>
      </c>
    </row>
    <row r="26" spans="1:19" x14ac:dyDescent="0.25">
      <c r="A26" s="97">
        <v>7</v>
      </c>
      <c r="B26" s="98"/>
      <c r="C26" s="99"/>
      <c r="D26" s="10">
        <v>1</v>
      </c>
      <c r="E26" s="5"/>
      <c r="F26" t="str">
        <f>IF($E26="","",IF(ISNA(VLOOKUP($E26,DD!$A$2:$C$150,2,0)),"NO SUCH DIVE",VLOOKUP($E26,DD!$A$2:$C$150,2,0)))</f>
        <v/>
      </c>
      <c r="G26" s="10" t="str">
        <f>IF($E26="","",IF(ISNA(VLOOKUP($E26,DD!$A$2:$C$150,3,0)),"",VLOOKUP($E26,DD!$A$2:$C$150,3,0)))</f>
        <v/>
      </c>
      <c r="H26" s="8"/>
      <c r="I26" s="8"/>
      <c r="J26" s="8"/>
      <c r="K26" s="8"/>
      <c r="L26" s="8"/>
      <c r="M26" s="5"/>
      <c r="N26" s="78">
        <f t="shared" si="0"/>
        <v>0</v>
      </c>
      <c r="O26" s="78">
        <f t="shared" ref="O26" si="21">IF(N26="","",N26)</f>
        <v>0</v>
      </c>
      <c r="Q26" s="36"/>
      <c r="R26" s="36"/>
      <c r="S26" s="36"/>
    </row>
    <row r="27" spans="1:19" x14ac:dyDescent="0.25">
      <c r="A27" s="97"/>
      <c r="B27" s="98"/>
      <c r="C27" s="99"/>
      <c r="D27" s="10">
        <v>2</v>
      </c>
      <c r="E27" s="5"/>
      <c r="F27" t="str">
        <f>IF($E27="","",IF(ISNA(VLOOKUP($E27,DD!$A$2:$C$150,2,0)),"NO SUCH DIVE",VLOOKUP($E27,DD!$A$2:$C$150,2,0)))</f>
        <v/>
      </c>
      <c r="G27" s="10" t="str">
        <f>IF($E27="","",IF(ISNA(VLOOKUP($E27,DD!$A$2:$C$150,3,0)),"",VLOOKUP($E27,DD!$A$2:$C$150,3,0)))</f>
        <v/>
      </c>
      <c r="H27" s="8"/>
      <c r="I27" s="8"/>
      <c r="J27" s="8"/>
      <c r="K27" s="8"/>
      <c r="L27" s="8"/>
      <c r="M27" s="5"/>
      <c r="N27" s="78">
        <f t="shared" si="0"/>
        <v>0</v>
      </c>
      <c r="O27" s="78">
        <f t="shared" ref="O27:O29" si="22">IF(N27="",O26,N27+O26)</f>
        <v>0</v>
      </c>
      <c r="Q27" s="35"/>
      <c r="R27" s="35"/>
      <c r="S27" s="35"/>
    </row>
    <row r="28" spans="1:19" ht="15.75" thickBot="1" x14ac:dyDescent="0.3">
      <c r="A28" s="97"/>
      <c r="B28" s="98"/>
      <c r="C28" s="99"/>
      <c r="D28" s="10">
        <v>3</v>
      </c>
      <c r="E28" s="5"/>
      <c r="F28" t="str">
        <f>IF($E28="","",IF(ISNA(VLOOKUP($E28,DD!$A$2:$C$150,2,0)),"NO SUCH DIVE",VLOOKUP($E28,DD!$A$2:$C$150,2,0)))</f>
        <v/>
      </c>
      <c r="G28" s="10" t="str">
        <f>IF($E28="","",IF(ISNA(VLOOKUP($E28,DD!$A$2:$C$150,3,0)),"",VLOOKUP($E28,DD!$A$2:$C$150,3,0)))</f>
        <v/>
      </c>
      <c r="H28" s="8"/>
      <c r="I28" s="8"/>
      <c r="J28" s="8"/>
      <c r="K28" s="8"/>
      <c r="L28" s="8"/>
      <c r="M28" s="5"/>
      <c r="N28" s="78">
        <f t="shared" si="0"/>
        <v>0</v>
      </c>
      <c r="O28" s="78">
        <f t="shared" si="22"/>
        <v>0</v>
      </c>
      <c r="Q28" s="35"/>
      <c r="R28" s="35"/>
      <c r="S28" s="35"/>
    </row>
    <row r="29" spans="1:19" ht="15.75" thickBot="1" x14ac:dyDescent="0.3">
      <c r="A29" s="97"/>
      <c r="B29" s="98"/>
      <c r="C29" s="99"/>
      <c r="D29" s="10">
        <v>4</v>
      </c>
      <c r="E29" s="5"/>
      <c r="F29" t="str">
        <f>IF($E29="","",IF(ISNA(VLOOKUP($E29,DD!$A$2:$C$150,2,0)),"NO SUCH DIVE",VLOOKUP($E29,DD!$A$2:$C$150,2,0)))</f>
        <v/>
      </c>
      <c r="G29" s="10" t="str">
        <f>IF($E29="","",IF(ISNA(VLOOKUP($E29,DD!$A$2:$C$150,3,0)),"",VLOOKUP($E29,DD!$A$2:$C$150,3,0)))</f>
        <v/>
      </c>
      <c r="H29" s="8"/>
      <c r="I29" s="8"/>
      <c r="J29" s="8"/>
      <c r="K29" s="8"/>
      <c r="L29" s="8"/>
      <c r="M29" s="5"/>
      <c r="N29" s="78">
        <f t="shared" si="0"/>
        <v>0</v>
      </c>
      <c r="O29" s="79">
        <f t="shared" si="22"/>
        <v>0</v>
      </c>
      <c r="Q29" s="35">
        <f t="shared" ref="Q29" si="23">IF(O29&lt;&gt;"",O29+A26/10000,0)</f>
        <v>6.9999999999999999E-4</v>
      </c>
      <c r="R29" s="35">
        <f t="shared" ref="R29:S29" si="24">B26</f>
        <v>0</v>
      </c>
      <c r="S29" s="35">
        <f t="shared" si="24"/>
        <v>0</v>
      </c>
    </row>
    <row r="30" spans="1:19" x14ac:dyDescent="0.25">
      <c r="A30" s="100">
        <v>8</v>
      </c>
      <c r="B30" s="101"/>
      <c r="C30" s="102"/>
      <c r="D30" s="42">
        <v>1</v>
      </c>
      <c r="E30" s="40"/>
      <c r="F30" s="43" t="str">
        <f>IF($E30="","",IF(ISNA(VLOOKUP($E30,DD!$A$2:$C$150,2,0)),"NO SUCH DIVE",VLOOKUP($E30,DD!$A$2:$C$150,2,0)))</f>
        <v/>
      </c>
      <c r="G30" s="42" t="str">
        <f>IF($E30="","",IF(ISNA(VLOOKUP($E30,DD!$A$2:$C$150,3,0)),"",VLOOKUP($E30,DD!$A$2:$C$150,3,0)))</f>
        <v/>
      </c>
      <c r="H30" s="41"/>
      <c r="I30" s="41"/>
      <c r="J30" s="41"/>
      <c r="K30" s="41"/>
      <c r="L30" s="41"/>
      <c r="M30" s="40"/>
      <c r="N30" s="82">
        <f t="shared" si="0"/>
        <v>0</v>
      </c>
      <c r="O30" s="82">
        <f t="shared" ref="O30" si="25">IF(N30="","",N30)</f>
        <v>0</v>
      </c>
      <c r="Q30" s="36"/>
      <c r="R30" s="36"/>
      <c r="S30" s="36"/>
    </row>
    <row r="31" spans="1:19" x14ac:dyDescent="0.25">
      <c r="A31" s="100"/>
      <c r="B31" s="101"/>
      <c r="C31" s="102"/>
      <c r="D31" s="42">
        <v>2</v>
      </c>
      <c r="E31" s="40"/>
      <c r="F31" s="43" t="str">
        <f>IF($E31="","",IF(ISNA(VLOOKUP($E31,DD!$A$2:$C$150,2,0)),"NO SUCH DIVE",VLOOKUP($E31,DD!$A$2:$C$150,2,0)))</f>
        <v/>
      </c>
      <c r="G31" s="42" t="str">
        <f>IF($E31="","",IF(ISNA(VLOOKUP($E31,DD!$A$2:$C$150,3,0)),"",VLOOKUP($E31,DD!$A$2:$C$150,3,0)))</f>
        <v/>
      </c>
      <c r="H31" s="41"/>
      <c r="I31" s="41"/>
      <c r="J31" s="41"/>
      <c r="K31" s="41"/>
      <c r="L31" s="41"/>
      <c r="M31" s="40"/>
      <c r="N31" s="82">
        <f t="shared" si="0"/>
        <v>0</v>
      </c>
      <c r="O31" s="82">
        <f t="shared" ref="O31:O33" si="26">IF(N31="",O30,N31+O30)</f>
        <v>0</v>
      </c>
      <c r="Q31" s="35"/>
      <c r="R31" s="35"/>
      <c r="S31" s="35"/>
    </row>
    <row r="32" spans="1:19" ht="15.75" thickBot="1" x14ac:dyDescent="0.3">
      <c r="A32" s="100"/>
      <c r="B32" s="101"/>
      <c r="C32" s="102"/>
      <c r="D32" s="42">
        <v>3</v>
      </c>
      <c r="E32" s="40"/>
      <c r="F32" s="43" t="str">
        <f>IF($E32="","",IF(ISNA(VLOOKUP($E32,DD!$A$2:$C$150,2,0)),"NO SUCH DIVE",VLOOKUP($E32,DD!$A$2:$C$150,2,0)))</f>
        <v/>
      </c>
      <c r="G32" s="42" t="str">
        <f>IF($E32="","",IF(ISNA(VLOOKUP($E32,DD!$A$2:$C$150,3,0)),"",VLOOKUP($E32,DD!$A$2:$C$150,3,0)))</f>
        <v/>
      </c>
      <c r="H32" s="41"/>
      <c r="I32" s="41"/>
      <c r="J32" s="41"/>
      <c r="K32" s="41"/>
      <c r="L32" s="41"/>
      <c r="M32" s="40"/>
      <c r="N32" s="82">
        <f t="shared" si="0"/>
        <v>0</v>
      </c>
      <c r="O32" s="82">
        <f t="shared" si="26"/>
        <v>0</v>
      </c>
      <c r="Q32" s="35"/>
      <c r="R32" s="35"/>
      <c r="S32" s="35"/>
    </row>
    <row r="33" spans="1:19" ht="15.75" thickBot="1" x14ac:dyDescent="0.3">
      <c r="A33" s="100"/>
      <c r="B33" s="101"/>
      <c r="C33" s="102"/>
      <c r="D33" s="42">
        <v>4</v>
      </c>
      <c r="E33" s="40"/>
      <c r="F33" s="43" t="str">
        <f>IF($E33="","",IF(ISNA(VLOOKUP($E33,DD!$A$2:$C$150,2,0)),"NO SUCH DIVE",VLOOKUP($E33,DD!$A$2:$C$150,2,0)))</f>
        <v/>
      </c>
      <c r="G33" s="42" t="str">
        <f>IF($E33="","",IF(ISNA(VLOOKUP($E33,DD!$A$2:$C$150,3,0)),"",VLOOKUP($E33,DD!$A$2:$C$150,3,0)))</f>
        <v/>
      </c>
      <c r="H33" s="41"/>
      <c r="I33" s="41"/>
      <c r="J33" s="41"/>
      <c r="K33" s="41"/>
      <c r="L33" s="41"/>
      <c r="M33" s="40"/>
      <c r="N33" s="82">
        <f t="shared" si="0"/>
        <v>0</v>
      </c>
      <c r="O33" s="83">
        <f t="shared" si="26"/>
        <v>0</v>
      </c>
      <c r="Q33" s="35">
        <f t="shared" ref="Q33" si="27">IF(O33&lt;&gt;"",O33+A30/10000,0)</f>
        <v>8.0000000000000004E-4</v>
      </c>
      <c r="R33" s="35">
        <f t="shared" ref="R33:S33" si="28">B30</f>
        <v>0</v>
      </c>
      <c r="S33" s="35">
        <f t="shared" si="28"/>
        <v>0</v>
      </c>
    </row>
    <row r="34" spans="1:19" x14ac:dyDescent="0.25">
      <c r="A34" s="97">
        <v>9</v>
      </c>
      <c r="B34" s="98"/>
      <c r="C34" s="99"/>
      <c r="D34" s="10">
        <v>1</v>
      </c>
      <c r="E34" s="5"/>
      <c r="F34" t="str">
        <f>IF($E34="","",IF(ISNA(VLOOKUP($E34,DD!$A$2:$C$150,2,0)),"NO SUCH DIVE",VLOOKUP($E34,DD!$A$2:$C$150,2,0)))</f>
        <v/>
      </c>
      <c r="G34" s="10" t="str">
        <f>IF($E34="","",IF(ISNA(VLOOKUP($E34,DD!$A$2:$C$150,3,0)),"",VLOOKUP($E34,DD!$A$2:$C$150,3,0)))</f>
        <v/>
      </c>
      <c r="H34" s="8"/>
      <c r="I34" s="8"/>
      <c r="J34" s="8"/>
      <c r="K34" s="8"/>
      <c r="L34" s="8"/>
      <c r="M34" s="5"/>
      <c r="N34" s="78">
        <f t="shared" si="0"/>
        <v>0</v>
      </c>
      <c r="O34" s="78">
        <f t="shared" ref="O34" si="29">IF(N34="","",N34)</f>
        <v>0</v>
      </c>
      <c r="Q34" s="36"/>
      <c r="R34" s="36"/>
      <c r="S34" s="36"/>
    </row>
    <row r="35" spans="1:19" x14ac:dyDescent="0.25">
      <c r="A35" s="97"/>
      <c r="B35" s="98"/>
      <c r="C35" s="99"/>
      <c r="D35" s="10">
        <v>2</v>
      </c>
      <c r="E35" s="5"/>
      <c r="F35" t="str">
        <f>IF($E35="","",IF(ISNA(VLOOKUP($E35,DD!$A$2:$C$150,2,0)),"NO SUCH DIVE",VLOOKUP($E35,DD!$A$2:$C$150,2,0)))</f>
        <v/>
      </c>
      <c r="G35" s="10" t="str">
        <f>IF($E35="","",IF(ISNA(VLOOKUP($E35,DD!$A$2:$C$150,3,0)),"",VLOOKUP($E35,DD!$A$2:$C$150,3,0)))</f>
        <v/>
      </c>
      <c r="H35" s="8"/>
      <c r="I35" s="8"/>
      <c r="J35" s="8"/>
      <c r="K35" s="8"/>
      <c r="L35" s="8"/>
      <c r="M35" s="5"/>
      <c r="N35" s="78">
        <f t="shared" si="0"/>
        <v>0</v>
      </c>
      <c r="O35" s="78">
        <f t="shared" ref="O35:O37" si="30">IF(N35="",O34,N35+O34)</f>
        <v>0</v>
      </c>
      <c r="Q35" s="35"/>
      <c r="R35" s="35"/>
      <c r="S35" s="35"/>
    </row>
    <row r="36" spans="1:19" ht="15.75" thickBot="1" x14ac:dyDescent="0.3">
      <c r="A36" s="97"/>
      <c r="B36" s="98"/>
      <c r="C36" s="99"/>
      <c r="D36" s="10">
        <v>3</v>
      </c>
      <c r="E36" s="5"/>
      <c r="F36" t="str">
        <f>IF($E36="","",IF(ISNA(VLOOKUP($E36,DD!$A$2:$C$150,2,0)),"NO SUCH DIVE",VLOOKUP($E36,DD!$A$2:$C$150,2,0)))</f>
        <v/>
      </c>
      <c r="G36" s="10" t="str">
        <f>IF($E36="","",IF(ISNA(VLOOKUP($E36,DD!$A$2:$C$150,3,0)),"",VLOOKUP($E36,DD!$A$2:$C$150,3,0)))</f>
        <v/>
      </c>
      <c r="H36" s="8"/>
      <c r="I36" s="8"/>
      <c r="J36" s="8"/>
      <c r="K36" s="8"/>
      <c r="L36" s="8"/>
      <c r="M36" s="5"/>
      <c r="N36" s="78">
        <f t="shared" si="0"/>
        <v>0</v>
      </c>
      <c r="O36" s="78">
        <f t="shared" si="30"/>
        <v>0</v>
      </c>
      <c r="Q36" s="35"/>
      <c r="R36" s="35"/>
      <c r="S36" s="35"/>
    </row>
    <row r="37" spans="1:19" ht="15.75" thickBot="1" x14ac:dyDescent="0.3">
      <c r="A37" s="97"/>
      <c r="B37" s="98"/>
      <c r="C37" s="99"/>
      <c r="D37" s="10">
        <v>4</v>
      </c>
      <c r="E37" s="5"/>
      <c r="F37" t="str">
        <f>IF($E37="","",IF(ISNA(VLOOKUP($E37,DD!$A$2:$C$150,2,0)),"NO SUCH DIVE",VLOOKUP($E37,DD!$A$2:$C$150,2,0)))</f>
        <v/>
      </c>
      <c r="G37" s="10" t="str">
        <f>IF($E37="","",IF(ISNA(VLOOKUP($E37,DD!$A$2:$C$150,3,0)),"",VLOOKUP($E37,DD!$A$2:$C$150,3,0)))</f>
        <v/>
      </c>
      <c r="H37" s="8"/>
      <c r="I37" s="8"/>
      <c r="J37" s="8"/>
      <c r="K37" s="8"/>
      <c r="L37" s="8"/>
      <c r="M37" s="5"/>
      <c r="N37" s="78">
        <f t="shared" si="0"/>
        <v>0</v>
      </c>
      <c r="O37" s="79">
        <f t="shared" si="30"/>
        <v>0</v>
      </c>
      <c r="Q37" s="35">
        <f t="shared" ref="Q37" si="31">IF(O37&lt;&gt;"",O37+A34/10000,0)</f>
        <v>8.9999999999999998E-4</v>
      </c>
      <c r="R37" s="35">
        <f t="shared" ref="R37:S37" si="32">B34</f>
        <v>0</v>
      </c>
      <c r="S37" s="35">
        <f t="shared" si="32"/>
        <v>0</v>
      </c>
    </row>
    <row r="38" spans="1:19" x14ac:dyDescent="0.25">
      <c r="A38" s="100">
        <v>10</v>
      </c>
      <c r="B38" s="101"/>
      <c r="C38" s="102"/>
      <c r="D38" s="42">
        <v>1</v>
      </c>
      <c r="E38" s="40"/>
      <c r="F38" s="43" t="str">
        <f>IF($E38="","",IF(ISNA(VLOOKUP($E38,DD!$A$2:$C$150,2,0)),"NO SUCH DIVE",VLOOKUP($E38,DD!$A$2:$C$150,2,0)))</f>
        <v/>
      </c>
      <c r="G38" s="42" t="str">
        <f>IF($E38="","",IF(ISNA(VLOOKUP($E38,DD!$A$2:$C$150,3,0)),"",VLOOKUP($E38,DD!$A$2:$C$150,3,0)))</f>
        <v/>
      </c>
      <c r="H38" s="41"/>
      <c r="I38" s="41"/>
      <c r="J38" s="41"/>
      <c r="K38" s="41"/>
      <c r="L38" s="41"/>
      <c r="M38" s="40"/>
      <c r="N38" s="82">
        <f t="shared" si="0"/>
        <v>0</v>
      </c>
      <c r="O38" s="82">
        <f t="shared" ref="O38" si="33">IF(N38="","",N38)</f>
        <v>0</v>
      </c>
      <c r="Q38" s="36"/>
      <c r="R38" s="36"/>
      <c r="S38" s="36"/>
    </row>
    <row r="39" spans="1:19" x14ac:dyDescent="0.25">
      <c r="A39" s="100"/>
      <c r="B39" s="101"/>
      <c r="C39" s="102"/>
      <c r="D39" s="42">
        <v>2</v>
      </c>
      <c r="E39" s="40"/>
      <c r="F39" s="43" t="str">
        <f>IF($E39="","",IF(ISNA(VLOOKUP($E39,DD!$A$2:$C$150,2,0)),"NO SUCH DIVE",VLOOKUP($E39,DD!$A$2:$C$150,2,0)))</f>
        <v/>
      </c>
      <c r="G39" s="42" t="str">
        <f>IF($E39="","",IF(ISNA(VLOOKUP($E39,DD!$A$2:$C$150,3,0)),"",VLOOKUP($E39,DD!$A$2:$C$150,3,0)))</f>
        <v/>
      </c>
      <c r="H39" s="41"/>
      <c r="I39" s="41"/>
      <c r="J39" s="41"/>
      <c r="K39" s="41"/>
      <c r="L39" s="41"/>
      <c r="M39" s="40"/>
      <c r="N39" s="82">
        <f t="shared" si="0"/>
        <v>0</v>
      </c>
      <c r="O39" s="82">
        <f t="shared" ref="O39:O41" si="34">IF(N39="",O38,N39+O38)</f>
        <v>0</v>
      </c>
      <c r="Q39" s="35"/>
      <c r="R39" s="35"/>
      <c r="S39" s="35"/>
    </row>
    <row r="40" spans="1:19" ht="15.75" thickBot="1" x14ac:dyDescent="0.3">
      <c r="A40" s="100"/>
      <c r="B40" s="101"/>
      <c r="C40" s="102"/>
      <c r="D40" s="42">
        <v>3</v>
      </c>
      <c r="E40" s="40"/>
      <c r="F40" s="43" t="str">
        <f>IF($E40="","",IF(ISNA(VLOOKUP($E40,DD!$A$2:$C$150,2,0)),"NO SUCH DIVE",VLOOKUP($E40,DD!$A$2:$C$150,2,0)))</f>
        <v/>
      </c>
      <c r="G40" s="42" t="str">
        <f>IF($E40="","",IF(ISNA(VLOOKUP($E40,DD!$A$2:$C$150,3,0)),"",VLOOKUP($E40,DD!$A$2:$C$150,3,0)))</f>
        <v/>
      </c>
      <c r="H40" s="41"/>
      <c r="I40" s="41"/>
      <c r="J40" s="41"/>
      <c r="K40" s="41"/>
      <c r="L40" s="41"/>
      <c r="M40" s="40"/>
      <c r="N40" s="82">
        <f t="shared" si="0"/>
        <v>0</v>
      </c>
      <c r="O40" s="82">
        <f t="shared" si="34"/>
        <v>0</v>
      </c>
      <c r="Q40" s="35"/>
      <c r="R40" s="35"/>
      <c r="S40" s="35"/>
    </row>
    <row r="41" spans="1:19" ht="15.75" thickBot="1" x14ac:dyDescent="0.3">
      <c r="A41" s="100"/>
      <c r="B41" s="101"/>
      <c r="C41" s="102"/>
      <c r="D41" s="42">
        <v>4</v>
      </c>
      <c r="E41" s="40"/>
      <c r="F41" s="43" t="str">
        <f>IF($E41="","",IF(ISNA(VLOOKUP($E41,DD!$A$2:$C$150,2,0)),"NO SUCH DIVE",VLOOKUP($E41,DD!$A$2:$C$150,2,0)))</f>
        <v/>
      </c>
      <c r="G41" s="42" t="str">
        <f>IF($E41="","",IF(ISNA(VLOOKUP($E41,DD!$A$2:$C$150,3,0)),"",VLOOKUP($E41,DD!$A$2:$C$150,3,0)))</f>
        <v/>
      </c>
      <c r="H41" s="41"/>
      <c r="I41" s="41"/>
      <c r="J41" s="41"/>
      <c r="K41" s="41"/>
      <c r="L41" s="41"/>
      <c r="M41" s="40"/>
      <c r="N41" s="82">
        <f t="shared" si="0"/>
        <v>0</v>
      </c>
      <c r="O41" s="83">
        <f t="shared" si="34"/>
        <v>0</v>
      </c>
      <c r="Q41" s="35">
        <f t="shared" ref="Q41" si="35">IF(O41&lt;&gt;"",O41+A38/10000,0)</f>
        <v>1E-3</v>
      </c>
      <c r="R41" s="35">
        <f t="shared" ref="R41:S41" si="36">B38</f>
        <v>0</v>
      </c>
      <c r="S41" s="35">
        <f t="shared" si="36"/>
        <v>0</v>
      </c>
    </row>
    <row r="42" spans="1:19" x14ac:dyDescent="0.25">
      <c r="A42" s="97">
        <v>11</v>
      </c>
      <c r="B42" s="98"/>
      <c r="C42" s="99"/>
      <c r="D42" s="10">
        <v>1</v>
      </c>
      <c r="E42" s="5"/>
      <c r="F42" t="str">
        <f>IF($E42="","",IF(ISNA(VLOOKUP($E42,DD!$A$2:$C$150,2,0)),"NO SUCH DIVE",VLOOKUP($E42,DD!$A$2:$C$150,2,0)))</f>
        <v/>
      </c>
      <c r="G42" s="10" t="str">
        <f>IF($E42="","",IF(ISNA(VLOOKUP($E42,DD!$A$2:$C$150,3,0)),"",VLOOKUP($E42,DD!$A$2:$C$150,3,0)))</f>
        <v/>
      </c>
      <c r="H42" s="8"/>
      <c r="I42" s="8"/>
      <c r="J42" s="8"/>
      <c r="K42" s="8"/>
      <c r="L42" s="8"/>
      <c r="M42" s="5"/>
      <c r="N42" s="78">
        <f t="shared" si="0"/>
        <v>0</v>
      </c>
      <c r="O42" s="78">
        <f t="shared" ref="O42" si="37">IF(N42="","",N42)</f>
        <v>0</v>
      </c>
      <c r="Q42" s="36"/>
      <c r="R42" s="36"/>
      <c r="S42" s="36"/>
    </row>
    <row r="43" spans="1:19" x14ac:dyDescent="0.25">
      <c r="A43" s="97"/>
      <c r="B43" s="98"/>
      <c r="C43" s="99"/>
      <c r="D43" s="10">
        <v>2</v>
      </c>
      <c r="E43" s="5"/>
      <c r="F43" t="str">
        <f>IF($E43="","",IF(ISNA(VLOOKUP($E43,DD!$A$2:$C$150,2,0)),"NO SUCH DIVE",VLOOKUP($E43,DD!$A$2:$C$150,2,0)))</f>
        <v/>
      </c>
      <c r="G43" s="10" t="str">
        <f>IF($E43="","",IF(ISNA(VLOOKUP($E43,DD!$A$2:$C$150,3,0)),"",VLOOKUP($E43,DD!$A$2:$C$150,3,0)))</f>
        <v/>
      </c>
      <c r="H43" s="8"/>
      <c r="I43" s="8"/>
      <c r="J43" s="8"/>
      <c r="K43" s="8"/>
      <c r="L43" s="8"/>
      <c r="M43" s="5"/>
      <c r="N43" s="78">
        <f t="shared" si="0"/>
        <v>0</v>
      </c>
      <c r="O43" s="78">
        <f t="shared" ref="O43:O45" si="38">IF(N43="",O42,N43+O42)</f>
        <v>0</v>
      </c>
      <c r="Q43" s="35"/>
      <c r="R43" s="35"/>
      <c r="S43" s="35"/>
    </row>
    <row r="44" spans="1:19" ht="15.75" thickBot="1" x14ac:dyDescent="0.3">
      <c r="A44" s="97"/>
      <c r="B44" s="98"/>
      <c r="C44" s="99"/>
      <c r="D44" s="10">
        <v>3</v>
      </c>
      <c r="E44" s="5"/>
      <c r="F44" t="str">
        <f>IF($E44="","",IF(ISNA(VLOOKUP($E44,DD!$A$2:$C$150,2,0)),"NO SUCH DIVE",VLOOKUP($E44,DD!$A$2:$C$150,2,0)))</f>
        <v/>
      </c>
      <c r="G44" s="10" t="str">
        <f>IF($E44="","",IF(ISNA(VLOOKUP($E44,DD!$A$2:$C$150,3,0)),"",VLOOKUP($E44,DD!$A$2:$C$150,3,0)))</f>
        <v/>
      </c>
      <c r="H44" s="8"/>
      <c r="I44" s="8"/>
      <c r="J44" s="8"/>
      <c r="K44" s="8"/>
      <c r="L44" s="8"/>
      <c r="M44" s="5"/>
      <c r="N44" s="78">
        <f t="shared" si="0"/>
        <v>0</v>
      </c>
      <c r="O44" s="78">
        <f t="shared" si="38"/>
        <v>0</v>
      </c>
      <c r="Q44" s="35"/>
      <c r="R44" s="35"/>
      <c r="S44" s="35"/>
    </row>
    <row r="45" spans="1:19" ht="15.75" thickBot="1" x14ac:dyDescent="0.3">
      <c r="A45" s="97"/>
      <c r="B45" s="98"/>
      <c r="C45" s="99"/>
      <c r="D45" s="10">
        <v>4</v>
      </c>
      <c r="E45" s="5"/>
      <c r="F45" t="str">
        <f>IF($E45="","",IF(ISNA(VLOOKUP($E45,DD!$A$2:$C$150,2,0)),"NO SUCH DIVE",VLOOKUP($E45,DD!$A$2:$C$150,2,0)))</f>
        <v/>
      </c>
      <c r="G45" s="10" t="str">
        <f>IF($E45="","",IF(ISNA(VLOOKUP($E45,DD!$A$2:$C$150,3,0)),"",VLOOKUP($E45,DD!$A$2:$C$150,3,0)))</f>
        <v/>
      </c>
      <c r="H45" s="8"/>
      <c r="I45" s="8"/>
      <c r="J45" s="8"/>
      <c r="K45" s="8"/>
      <c r="L45" s="8"/>
      <c r="M45" s="5"/>
      <c r="N45" s="78">
        <f t="shared" si="0"/>
        <v>0</v>
      </c>
      <c r="O45" s="79">
        <f t="shared" si="38"/>
        <v>0</v>
      </c>
      <c r="Q45" s="35">
        <f t="shared" ref="Q45" si="39">IF(O45&lt;&gt;"",O45+A42/10000,0)</f>
        <v>1.1000000000000001E-3</v>
      </c>
      <c r="R45" s="35">
        <f t="shared" ref="R45:S45" si="40">B42</f>
        <v>0</v>
      </c>
      <c r="S45" s="35">
        <f t="shared" si="40"/>
        <v>0</v>
      </c>
    </row>
    <row r="46" spans="1:19" x14ac:dyDescent="0.25">
      <c r="A46" s="100">
        <v>12</v>
      </c>
      <c r="B46" s="101"/>
      <c r="C46" s="102"/>
      <c r="D46" s="42">
        <v>1</v>
      </c>
      <c r="E46" s="40"/>
      <c r="F46" s="43" t="str">
        <f>IF($E46="","",IF(ISNA(VLOOKUP($E46,DD!$A$2:$C$150,2,0)),"NO SUCH DIVE",VLOOKUP($E46,DD!$A$2:$C$150,2,0)))</f>
        <v/>
      </c>
      <c r="G46" s="42" t="str">
        <f>IF($E46="","",IF(ISNA(VLOOKUP($E46,DD!$A$2:$C$150,3,0)),"",VLOOKUP($E46,DD!$A$2:$C$150,3,0)))</f>
        <v/>
      </c>
      <c r="H46" s="41"/>
      <c r="I46" s="41"/>
      <c r="J46" s="41"/>
      <c r="K46" s="41"/>
      <c r="L46" s="41"/>
      <c r="M46" s="40"/>
      <c r="N46" s="82">
        <f t="shared" si="0"/>
        <v>0</v>
      </c>
      <c r="O46" s="82">
        <f t="shared" ref="O46" si="41">IF(N46="","",N46)</f>
        <v>0</v>
      </c>
      <c r="Q46" s="36"/>
      <c r="R46" s="36"/>
      <c r="S46" s="36"/>
    </row>
    <row r="47" spans="1:19" x14ac:dyDescent="0.25">
      <c r="A47" s="100"/>
      <c r="B47" s="101"/>
      <c r="C47" s="102"/>
      <c r="D47" s="42">
        <v>2</v>
      </c>
      <c r="E47" s="40"/>
      <c r="F47" s="43" t="str">
        <f>IF($E47="","",IF(ISNA(VLOOKUP($E47,DD!$A$2:$C$150,2,0)),"NO SUCH DIVE",VLOOKUP($E47,DD!$A$2:$C$150,2,0)))</f>
        <v/>
      </c>
      <c r="G47" s="42" t="str">
        <f>IF($E47="","",IF(ISNA(VLOOKUP($E47,DD!$A$2:$C$150,3,0)),"",VLOOKUP($E47,DD!$A$2:$C$150,3,0)))</f>
        <v/>
      </c>
      <c r="H47" s="41"/>
      <c r="I47" s="41"/>
      <c r="J47" s="41"/>
      <c r="K47" s="41"/>
      <c r="L47" s="41"/>
      <c r="M47" s="40"/>
      <c r="N47" s="82">
        <f t="shared" si="0"/>
        <v>0</v>
      </c>
      <c r="O47" s="82">
        <f t="shared" ref="O47:O49" si="42">IF(N47="",O46,N47+O46)</f>
        <v>0</v>
      </c>
      <c r="Q47" s="35"/>
      <c r="R47" s="35"/>
      <c r="S47" s="35"/>
    </row>
    <row r="48" spans="1:19" ht="15.75" thickBot="1" x14ac:dyDescent="0.3">
      <c r="A48" s="100"/>
      <c r="B48" s="101"/>
      <c r="C48" s="102"/>
      <c r="D48" s="42">
        <v>3</v>
      </c>
      <c r="E48" s="40"/>
      <c r="F48" s="43" t="str">
        <f>IF($E48="","",IF(ISNA(VLOOKUP($E48,DD!$A$2:$C$150,2,0)),"NO SUCH DIVE",VLOOKUP($E48,DD!$A$2:$C$150,2,0)))</f>
        <v/>
      </c>
      <c r="G48" s="42" t="str">
        <f>IF($E48="","",IF(ISNA(VLOOKUP($E48,DD!$A$2:$C$150,3,0)),"",VLOOKUP($E48,DD!$A$2:$C$150,3,0)))</f>
        <v/>
      </c>
      <c r="H48" s="41"/>
      <c r="I48" s="41"/>
      <c r="J48" s="41"/>
      <c r="K48" s="41"/>
      <c r="L48" s="41"/>
      <c r="M48" s="40"/>
      <c r="N48" s="82">
        <f t="shared" si="0"/>
        <v>0</v>
      </c>
      <c r="O48" s="82">
        <f t="shared" si="42"/>
        <v>0</v>
      </c>
      <c r="Q48" s="35"/>
      <c r="R48" s="35"/>
      <c r="S48" s="35"/>
    </row>
    <row r="49" spans="1:19" ht="15.75" thickBot="1" x14ac:dyDescent="0.3">
      <c r="A49" s="100"/>
      <c r="B49" s="101"/>
      <c r="C49" s="102"/>
      <c r="D49" s="42">
        <v>4</v>
      </c>
      <c r="E49" s="40"/>
      <c r="F49" s="43" t="str">
        <f>IF($E49="","",IF(ISNA(VLOOKUP($E49,DD!$A$2:$C$150,2,0)),"NO SUCH DIVE",VLOOKUP($E49,DD!$A$2:$C$150,2,0)))</f>
        <v/>
      </c>
      <c r="G49" s="42" t="str">
        <f>IF($E49="","",IF(ISNA(VLOOKUP($E49,DD!$A$2:$C$150,3,0)),"",VLOOKUP($E49,DD!$A$2:$C$150,3,0)))</f>
        <v/>
      </c>
      <c r="H49" s="41"/>
      <c r="I49" s="41"/>
      <c r="J49" s="41"/>
      <c r="K49" s="41"/>
      <c r="L49" s="41"/>
      <c r="M49" s="40"/>
      <c r="N49" s="82">
        <f t="shared" si="0"/>
        <v>0</v>
      </c>
      <c r="O49" s="83">
        <f t="shared" si="42"/>
        <v>0</v>
      </c>
      <c r="Q49" s="35">
        <f t="shared" ref="Q49" si="43">IF(O49&lt;&gt;"",O49+A46/10000,0)</f>
        <v>1.1999999999999999E-3</v>
      </c>
      <c r="R49" s="35">
        <f t="shared" ref="R49:S49" si="44">B46</f>
        <v>0</v>
      </c>
      <c r="S49" s="35">
        <f t="shared" si="44"/>
        <v>0</v>
      </c>
    </row>
    <row r="50" spans="1:19" x14ac:dyDescent="0.25">
      <c r="A50" s="97">
        <v>13</v>
      </c>
      <c r="B50" s="98"/>
      <c r="C50" s="99"/>
      <c r="D50" s="10">
        <v>1</v>
      </c>
      <c r="E50" s="5"/>
      <c r="F50" t="str">
        <f>IF($E50="","",IF(ISNA(VLOOKUP($E50,DD!$A$2:$C$150,2,0)),"NO SUCH DIVE",VLOOKUP($E50,DD!$A$2:$C$150,2,0)))</f>
        <v/>
      </c>
      <c r="G50" s="10" t="str">
        <f>IF($E50="","",IF(ISNA(VLOOKUP($E50,DD!$A$2:$C$150,3,0)),"",VLOOKUP($E50,DD!$A$2:$C$150,3,0)))</f>
        <v/>
      </c>
      <c r="H50" s="8"/>
      <c r="I50" s="8"/>
      <c r="J50" s="8"/>
      <c r="K50" s="8"/>
      <c r="L50" s="8"/>
      <c r="M50" s="5"/>
      <c r="N50" s="78">
        <f t="shared" si="0"/>
        <v>0</v>
      </c>
      <c r="O50" s="78">
        <f t="shared" ref="O50" si="45">IF(N50="","",N50)</f>
        <v>0</v>
      </c>
      <c r="Q50" s="36"/>
      <c r="R50" s="36"/>
      <c r="S50" s="36"/>
    </row>
    <row r="51" spans="1:19" x14ac:dyDescent="0.25">
      <c r="A51" s="97"/>
      <c r="B51" s="98"/>
      <c r="C51" s="99"/>
      <c r="D51" s="10">
        <v>2</v>
      </c>
      <c r="E51" s="5"/>
      <c r="F51" t="str">
        <f>IF($E51="","",IF(ISNA(VLOOKUP($E51,DD!$A$2:$C$150,2,0)),"NO SUCH DIVE",VLOOKUP($E51,DD!$A$2:$C$150,2,0)))</f>
        <v/>
      </c>
      <c r="G51" s="10" t="str">
        <f>IF($E51="","",IF(ISNA(VLOOKUP($E51,DD!$A$2:$C$150,3,0)),"",VLOOKUP($E51,DD!$A$2:$C$150,3,0)))</f>
        <v/>
      </c>
      <c r="H51" s="8"/>
      <c r="I51" s="8"/>
      <c r="J51" s="8"/>
      <c r="K51" s="8"/>
      <c r="L51" s="8"/>
      <c r="M51" s="5"/>
      <c r="N51" s="78">
        <f t="shared" si="0"/>
        <v>0</v>
      </c>
      <c r="O51" s="78">
        <f t="shared" ref="O51:O53" si="46">IF(N51="",O50,N51+O50)</f>
        <v>0</v>
      </c>
      <c r="Q51" s="35"/>
      <c r="R51" s="35"/>
      <c r="S51" s="35"/>
    </row>
    <row r="52" spans="1:19" ht="15.75" thickBot="1" x14ac:dyDescent="0.3">
      <c r="A52" s="97"/>
      <c r="B52" s="98"/>
      <c r="C52" s="99"/>
      <c r="D52" s="10">
        <v>3</v>
      </c>
      <c r="E52" s="5"/>
      <c r="F52" t="str">
        <f>IF($E52="","",IF(ISNA(VLOOKUP($E52,DD!$A$2:$C$150,2,0)),"NO SUCH DIVE",VLOOKUP($E52,DD!$A$2:$C$150,2,0)))</f>
        <v/>
      </c>
      <c r="G52" s="10" t="str">
        <f>IF($E52="","",IF(ISNA(VLOOKUP($E52,DD!$A$2:$C$150,3,0)),"",VLOOKUP($E52,DD!$A$2:$C$150,3,0)))</f>
        <v/>
      </c>
      <c r="H52" s="8"/>
      <c r="I52" s="8"/>
      <c r="J52" s="8"/>
      <c r="K52" s="8"/>
      <c r="L52" s="8"/>
      <c r="M52" s="5"/>
      <c r="N52" s="78">
        <f t="shared" si="0"/>
        <v>0</v>
      </c>
      <c r="O52" s="78">
        <f t="shared" si="46"/>
        <v>0</v>
      </c>
      <c r="Q52" s="35"/>
      <c r="R52" s="35"/>
      <c r="S52" s="35"/>
    </row>
    <row r="53" spans="1:19" ht="15.75" thickBot="1" x14ac:dyDescent="0.3">
      <c r="A53" s="97"/>
      <c r="B53" s="98"/>
      <c r="C53" s="99"/>
      <c r="D53" s="10">
        <v>4</v>
      </c>
      <c r="E53" s="5"/>
      <c r="F53" t="str">
        <f>IF($E53="","",IF(ISNA(VLOOKUP($E53,DD!$A$2:$C$150,2,0)),"NO SUCH DIVE",VLOOKUP($E53,DD!$A$2:$C$150,2,0)))</f>
        <v/>
      </c>
      <c r="G53" s="10" t="str">
        <f>IF($E53="","",IF(ISNA(VLOOKUP($E53,DD!$A$2:$C$150,3,0)),"",VLOOKUP($E53,DD!$A$2:$C$150,3,0)))</f>
        <v/>
      </c>
      <c r="H53" s="8"/>
      <c r="I53" s="8"/>
      <c r="J53" s="8"/>
      <c r="K53" s="8"/>
      <c r="L53" s="8"/>
      <c r="M53" s="5"/>
      <c r="N53" s="78">
        <f t="shared" si="0"/>
        <v>0</v>
      </c>
      <c r="O53" s="79">
        <f t="shared" si="46"/>
        <v>0</v>
      </c>
      <c r="Q53" s="35">
        <f t="shared" ref="Q53" si="47">IF(O53&lt;&gt;"",O53+A50/10000,0)</f>
        <v>1.2999999999999999E-3</v>
      </c>
      <c r="R53" s="35">
        <f t="shared" ref="R53:S53" si="48">B50</f>
        <v>0</v>
      </c>
      <c r="S53" s="35">
        <f t="shared" si="48"/>
        <v>0</v>
      </c>
    </row>
    <row r="54" spans="1:19" x14ac:dyDescent="0.25">
      <c r="A54" s="100">
        <v>14</v>
      </c>
      <c r="B54" s="101"/>
      <c r="C54" s="102"/>
      <c r="D54" s="42">
        <v>1</v>
      </c>
      <c r="E54" s="40"/>
      <c r="F54" s="43" t="str">
        <f>IF($E54="","",IF(ISNA(VLOOKUP($E54,DD!$A$2:$C$150,2,0)),"NO SUCH DIVE",VLOOKUP($E54,DD!$A$2:$C$150,2,0)))</f>
        <v/>
      </c>
      <c r="G54" s="42" t="str">
        <f>IF($E54="","",IF(ISNA(VLOOKUP($E54,DD!$A$2:$C$150,3,0)),"",VLOOKUP($E54,DD!$A$2:$C$150,3,0)))</f>
        <v/>
      </c>
      <c r="H54" s="41"/>
      <c r="I54" s="41"/>
      <c r="J54" s="41"/>
      <c r="K54" s="41"/>
      <c r="L54" s="41"/>
      <c r="M54" s="40"/>
      <c r="N54" s="82">
        <f t="shared" si="0"/>
        <v>0</v>
      </c>
      <c r="O54" s="82">
        <f t="shared" ref="O54" si="49">IF(N54="","",N54)</f>
        <v>0</v>
      </c>
      <c r="Q54" s="36"/>
      <c r="R54" s="36"/>
      <c r="S54" s="36"/>
    </row>
    <row r="55" spans="1:19" x14ac:dyDescent="0.25">
      <c r="A55" s="100"/>
      <c r="B55" s="101"/>
      <c r="C55" s="102"/>
      <c r="D55" s="42">
        <v>2</v>
      </c>
      <c r="E55" s="40"/>
      <c r="F55" s="43" t="str">
        <f>IF($E55="","",IF(ISNA(VLOOKUP($E55,DD!$A$2:$C$150,2,0)),"NO SUCH DIVE",VLOOKUP($E55,DD!$A$2:$C$150,2,0)))</f>
        <v/>
      </c>
      <c r="G55" s="42" t="str">
        <f>IF($E55="","",IF(ISNA(VLOOKUP($E55,DD!$A$2:$C$150,3,0)),"",VLOOKUP($E55,DD!$A$2:$C$150,3,0)))</f>
        <v/>
      </c>
      <c r="H55" s="41"/>
      <c r="I55" s="41"/>
      <c r="J55" s="41"/>
      <c r="K55" s="41"/>
      <c r="L55" s="41"/>
      <c r="M55" s="40"/>
      <c r="N55" s="82">
        <f t="shared" si="0"/>
        <v>0</v>
      </c>
      <c r="O55" s="82">
        <f t="shared" ref="O55:O57" si="50">IF(N55="",O54,N55+O54)</f>
        <v>0</v>
      </c>
      <c r="Q55" s="35"/>
      <c r="R55" s="35"/>
      <c r="S55" s="35"/>
    </row>
    <row r="56" spans="1:19" ht="15.75" thickBot="1" x14ac:dyDescent="0.3">
      <c r="A56" s="100"/>
      <c r="B56" s="101"/>
      <c r="C56" s="102"/>
      <c r="D56" s="42">
        <v>3</v>
      </c>
      <c r="E56" s="40"/>
      <c r="F56" s="43" t="str">
        <f>IF($E56="","",IF(ISNA(VLOOKUP($E56,DD!$A$2:$C$150,2,0)),"NO SUCH DIVE",VLOOKUP($E56,DD!$A$2:$C$150,2,0)))</f>
        <v/>
      </c>
      <c r="G56" s="42" t="str">
        <f>IF($E56="","",IF(ISNA(VLOOKUP($E56,DD!$A$2:$C$150,3,0)),"",VLOOKUP($E56,DD!$A$2:$C$150,3,0)))</f>
        <v/>
      </c>
      <c r="H56" s="41"/>
      <c r="I56" s="41"/>
      <c r="J56" s="41"/>
      <c r="K56" s="41"/>
      <c r="L56" s="41"/>
      <c r="M56" s="40"/>
      <c r="N56" s="82">
        <f t="shared" si="0"/>
        <v>0</v>
      </c>
      <c r="O56" s="82">
        <f t="shared" si="50"/>
        <v>0</v>
      </c>
      <c r="Q56" s="35"/>
      <c r="R56" s="35"/>
      <c r="S56" s="35"/>
    </row>
    <row r="57" spans="1:19" ht="15.75" thickBot="1" x14ac:dyDescent="0.3">
      <c r="A57" s="100"/>
      <c r="B57" s="101"/>
      <c r="C57" s="102"/>
      <c r="D57" s="42">
        <v>4</v>
      </c>
      <c r="E57" s="40"/>
      <c r="F57" s="43" t="str">
        <f>IF($E57="","",IF(ISNA(VLOOKUP($E57,DD!$A$2:$C$150,2,0)),"NO SUCH DIVE",VLOOKUP($E57,DD!$A$2:$C$150,2,0)))</f>
        <v/>
      </c>
      <c r="G57" s="42" t="str">
        <f>IF($E57="","",IF(ISNA(VLOOKUP($E57,DD!$A$2:$C$150,3,0)),"",VLOOKUP($E57,DD!$A$2:$C$150,3,0)))</f>
        <v/>
      </c>
      <c r="H57" s="41"/>
      <c r="I57" s="41"/>
      <c r="J57" s="41"/>
      <c r="K57" s="41"/>
      <c r="L57" s="41"/>
      <c r="M57" s="40"/>
      <c r="N57" s="82">
        <f t="shared" si="0"/>
        <v>0</v>
      </c>
      <c r="O57" s="83">
        <f t="shared" si="50"/>
        <v>0</v>
      </c>
      <c r="Q57" s="35">
        <f t="shared" ref="Q57" si="51">IF(O57&lt;&gt;"",O57+A54/10000,0)</f>
        <v>1.4E-3</v>
      </c>
      <c r="R57" s="35">
        <f t="shared" ref="R57:S57" si="52">B54</f>
        <v>0</v>
      </c>
      <c r="S57" s="35">
        <f t="shared" si="52"/>
        <v>0</v>
      </c>
    </row>
    <row r="58" spans="1:19" x14ac:dyDescent="0.25">
      <c r="A58" s="97">
        <v>15</v>
      </c>
      <c r="B58" s="98"/>
      <c r="C58" s="99"/>
      <c r="D58" s="10">
        <v>1</v>
      </c>
      <c r="E58" s="5"/>
      <c r="F58" t="str">
        <f>IF($E58="","",IF(ISNA(VLOOKUP($E58,DD!$A$2:$C$150,2,0)),"NO SUCH DIVE",VLOOKUP($E58,DD!$A$2:$C$150,2,0)))</f>
        <v/>
      </c>
      <c r="G58" s="10" t="str">
        <f>IF($E58="","",IF(ISNA(VLOOKUP($E58,DD!$A$2:$C$150,3,0)),"",VLOOKUP($E58,DD!$A$2:$C$150,3,0)))</f>
        <v/>
      </c>
      <c r="H58" s="8"/>
      <c r="I58" s="8"/>
      <c r="J58" s="8"/>
      <c r="K58" s="8"/>
      <c r="L58" s="8"/>
      <c r="M58" s="5"/>
      <c r="N58" s="78">
        <f t="shared" si="0"/>
        <v>0</v>
      </c>
      <c r="O58" s="78">
        <f t="shared" ref="O58" si="53">IF(N58="","",N58)</f>
        <v>0</v>
      </c>
      <c r="Q58" s="36"/>
      <c r="R58" s="36"/>
      <c r="S58" s="36"/>
    </row>
    <row r="59" spans="1:19" x14ac:dyDescent="0.25">
      <c r="A59" s="97"/>
      <c r="B59" s="98"/>
      <c r="C59" s="99"/>
      <c r="D59" s="10">
        <v>2</v>
      </c>
      <c r="E59" s="5"/>
      <c r="F59" t="str">
        <f>IF($E59="","",IF(ISNA(VLOOKUP($E59,DD!$A$2:$C$150,2,0)),"NO SUCH DIVE",VLOOKUP($E59,DD!$A$2:$C$150,2,0)))</f>
        <v/>
      </c>
      <c r="G59" s="10" t="str">
        <f>IF($E59="","",IF(ISNA(VLOOKUP($E59,DD!$A$2:$C$150,3,0)),"",VLOOKUP($E59,DD!$A$2:$C$150,3,0)))</f>
        <v/>
      </c>
      <c r="H59" s="8"/>
      <c r="I59" s="8"/>
      <c r="J59" s="8"/>
      <c r="K59" s="8"/>
      <c r="L59" s="8"/>
      <c r="M59" s="5"/>
      <c r="N59" s="78">
        <f t="shared" si="0"/>
        <v>0</v>
      </c>
      <c r="O59" s="78">
        <f t="shared" ref="O59:O61" si="54">IF(N59="",O58,N59+O58)</f>
        <v>0</v>
      </c>
      <c r="Q59" s="35"/>
      <c r="R59" s="35"/>
      <c r="S59" s="35"/>
    </row>
    <row r="60" spans="1:19" ht="15.75" thickBot="1" x14ac:dyDescent="0.3">
      <c r="A60" s="97"/>
      <c r="B60" s="98"/>
      <c r="C60" s="99"/>
      <c r="D60" s="10">
        <v>3</v>
      </c>
      <c r="E60" s="5"/>
      <c r="F60" t="str">
        <f>IF($E60="","",IF(ISNA(VLOOKUP($E60,DD!$A$2:$C$150,2,0)),"NO SUCH DIVE",VLOOKUP($E60,DD!$A$2:$C$150,2,0)))</f>
        <v/>
      </c>
      <c r="G60" s="10" t="str">
        <f>IF($E60="","",IF(ISNA(VLOOKUP($E60,DD!$A$2:$C$150,3,0)),"",VLOOKUP($E60,DD!$A$2:$C$150,3,0)))</f>
        <v/>
      </c>
      <c r="H60" s="8"/>
      <c r="I60" s="8"/>
      <c r="J60" s="8"/>
      <c r="K60" s="8"/>
      <c r="L60" s="8"/>
      <c r="M60" s="5"/>
      <c r="N60" s="78">
        <f t="shared" si="0"/>
        <v>0</v>
      </c>
      <c r="O60" s="78">
        <f t="shared" si="54"/>
        <v>0</v>
      </c>
      <c r="Q60" s="35"/>
      <c r="R60" s="35"/>
      <c r="S60" s="35"/>
    </row>
    <row r="61" spans="1:19" ht="15.75" thickBot="1" x14ac:dyDescent="0.3">
      <c r="A61" s="97"/>
      <c r="B61" s="98"/>
      <c r="C61" s="99"/>
      <c r="D61" s="10">
        <v>4</v>
      </c>
      <c r="E61" s="5"/>
      <c r="F61" t="str">
        <f>IF($E61="","",IF(ISNA(VLOOKUP($E61,DD!$A$2:$C$150,2,0)),"NO SUCH DIVE",VLOOKUP($E61,DD!$A$2:$C$150,2,0)))</f>
        <v/>
      </c>
      <c r="G61" s="10" t="str">
        <f>IF($E61="","",IF(ISNA(VLOOKUP($E61,DD!$A$2:$C$150,3,0)),"",VLOOKUP($E61,DD!$A$2:$C$150,3,0)))</f>
        <v/>
      </c>
      <c r="H61" s="8"/>
      <c r="I61" s="8"/>
      <c r="J61" s="8"/>
      <c r="K61" s="8"/>
      <c r="L61" s="8"/>
      <c r="M61" s="5"/>
      <c r="N61" s="78">
        <f t="shared" si="0"/>
        <v>0</v>
      </c>
      <c r="O61" s="79">
        <f t="shared" si="54"/>
        <v>0</v>
      </c>
      <c r="Q61" s="35">
        <f t="shared" ref="Q61" si="55">IF(O61&lt;&gt;"",O61+A58/10000,0)</f>
        <v>1.5E-3</v>
      </c>
      <c r="R61" s="35">
        <f t="shared" ref="R61:S61" si="56">B58</f>
        <v>0</v>
      </c>
      <c r="S61" s="35">
        <f t="shared" si="56"/>
        <v>0</v>
      </c>
    </row>
    <row r="62" spans="1:19" x14ac:dyDescent="0.25">
      <c r="A62" s="100">
        <v>16</v>
      </c>
      <c r="B62" s="101"/>
      <c r="C62" s="102"/>
      <c r="D62" s="42">
        <v>1</v>
      </c>
      <c r="E62" s="40"/>
      <c r="F62" s="43" t="str">
        <f>IF($E62="","",IF(ISNA(VLOOKUP($E62,DD!$A$2:$C$150,2,0)),"NO SUCH DIVE",VLOOKUP($E62,DD!$A$2:$C$150,2,0)))</f>
        <v/>
      </c>
      <c r="G62" s="42" t="str">
        <f>IF($E62="","",IF(ISNA(VLOOKUP($E62,DD!$A$2:$C$150,3,0)),"",VLOOKUP($E62,DD!$A$2:$C$150,3,0)))</f>
        <v/>
      </c>
      <c r="H62" s="41"/>
      <c r="I62" s="41"/>
      <c r="J62" s="41"/>
      <c r="K62" s="41"/>
      <c r="L62" s="41"/>
      <c r="M62" s="40"/>
      <c r="N62" s="82">
        <f t="shared" si="0"/>
        <v>0</v>
      </c>
      <c r="O62" s="82">
        <f t="shared" ref="O62" si="57">IF(N62="","",N62)</f>
        <v>0</v>
      </c>
      <c r="Q62" s="36"/>
      <c r="R62" s="36"/>
      <c r="S62" s="36"/>
    </row>
    <row r="63" spans="1:19" x14ac:dyDescent="0.25">
      <c r="A63" s="100"/>
      <c r="B63" s="101"/>
      <c r="C63" s="102"/>
      <c r="D63" s="42">
        <v>2</v>
      </c>
      <c r="E63" s="40"/>
      <c r="F63" s="43" t="str">
        <f>IF($E63="","",IF(ISNA(VLOOKUP($E63,DD!$A$2:$C$150,2,0)),"NO SUCH DIVE",VLOOKUP($E63,DD!$A$2:$C$150,2,0)))</f>
        <v/>
      </c>
      <c r="G63" s="42" t="str">
        <f>IF($E63="","",IF(ISNA(VLOOKUP($E63,DD!$A$2:$C$150,3,0)),"",VLOOKUP($E63,DD!$A$2:$C$150,3,0)))</f>
        <v/>
      </c>
      <c r="H63" s="41"/>
      <c r="I63" s="41"/>
      <c r="J63" s="41"/>
      <c r="K63" s="41"/>
      <c r="L63" s="41"/>
      <c r="M63" s="40"/>
      <c r="N63" s="82">
        <f t="shared" si="0"/>
        <v>0</v>
      </c>
      <c r="O63" s="82">
        <f t="shared" ref="O63:O65" si="58">IF(N63="",O62,N63+O62)</f>
        <v>0</v>
      </c>
      <c r="Q63" s="35"/>
      <c r="R63" s="35"/>
      <c r="S63" s="35"/>
    </row>
    <row r="64" spans="1:19" ht="15.75" thickBot="1" x14ac:dyDescent="0.3">
      <c r="A64" s="100"/>
      <c r="B64" s="101"/>
      <c r="C64" s="102"/>
      <c r="D64" s="42">
        <v>3</v>
      </c>
      <c r="E64" s="40"/>
      <c r="F64" s="43" t="str">
        <f>IF($E64="","",IF(ISNA(VLOOKUP($E64,DD!$A$2:$C$150,2,0)),"NO SUCH DIVE",VLOOKUP($E64,DD!$A$2:$C$150,2,0)))</f>
        <v/>
      </c>
      <c r="G64" s="42" t="str">
        <f>IF($E64="","",IF(ISNA(VLOOKUP($E64,DD!$A$2:$C$150,3,0)),"",VLOOKUP($E64,DD!$A$2:$C$150,3,0)))</f>
        <v/>
      </c>
      <c r="H64" s="41"/>
      <c r="I64" s="41"/>
      <c r="J64" s="41"/>
      <c r="K64" s="41"/>
      <c r="L64" s="41"/>
      <c r="M64" s="40"/>
      <c r="N64" s="82">
        <f t="shared" si="0"/>
        <v>0</v>
      </c>
      <c r="O64" s="82">
        <f t="shared" si="58"/>
        <v>0</v>
      </c>
      <c r="Q64" s="35"/>
      <c r="R64" s="35"/>
      <c r="S64" s="35"/>
    </row>
    <row r="65" spans="1:19" ht="15.75" thickBot="1" x14ac:dyDescent="0.3">
      <c r="A65" s="100"/>
      <c r="B65" s="101"/>
      <c r="C65" s="102"/>
      <c r="D65" s="42">
        <v>4</v>
      </c>
      <c r="E65" s="40"/>
      <c r="F65" s="43" t="str">
        <f>IF($E65="","",IF(ISNA(VLOOKUP($E65,DD!$A$2:$C$150,2,0)),"NO SUCH DIVE",VLOOKUP($E65,DD!$A$2:$C$150,2,0)))</f>
        <v/>
      </c>
      <c r="G65" s="42" t="str">
        <f>IF($E65="","",IF(ISNA(VLOOKUP($E65,DD!$A$2:$C$150,3,0)),"",VLOOKUP($E65,DD!$A$2:$C$150,3,0)))</f>
        <v/>
      </c>
      <c r="H65" s="41"/>
      <c r="I65" s="41"/>
      <c r="J65" s="41"/>
      <c r="K65" s="41"/>
      <c r="L65" s="41"/>
      <c r="M65" s="40"/>
      <c r="N65" s="82">
        <f t="shared" si="0"/>
        <v>0</v>
      </c>
      <c r="O65" s="83">
        <f t="shared" si="58"/>
        <v>0</v>
      </c>
      <c r="Q65" s="35">
        <f t="shared" ref="Q65" si="59">IF(O65&lt;&gt;"",O65+A62/10000,0)</f>
        <v>1.6000000000000001E-3</v>
      </c>
      <c r="R65" s="35">
        <f t="shared" ref="R65:S65" si="60">B62</f>
        <v>0</v>
      </c>
      <c r="S65" s="35">
        <f t="shared" si="60"/>
        <v>0</v>
      </c>
    </row>
    <row r="66" spans="1:19" x14ac:dyDescent="0.25">
      <c r="A66" s="97">
        <v>17</v>
      </c>
      <c r="B66" s="98"/>
      <c r="C66" s="99"/>
      <c r="D66" s="10">
        <v>1</v>
      </c>
      <c r="E66" s="5"/>
      <c r="F66" t="str">
        <f>IF($E66="","",IF(ISNA(VLOOKUP($E66,DD!$A$2:$C$150,2,0)),"NO SUCH DIVE",VLOOKUP($E66,DD!$A$2:$C$150,2,0)))</f>
        <v/>
      </c>
      <c r="G66" s="10" t="str">
        <f>IF($E66="","",IF(ISNA(VLOOKUP($E66,DD!$A$2:$C$150,3,0)),"",VLOOKUP($E66,DD!$A$2:$C$150,3,0)))</f>
        <v/>
      </c>
      <c r="H66" s="8"/>
      <c r="I66" s="8"/>
      <c r="J66" s="8"/>
      <c r="K66" s="8"/>
      <c r="L66" s="8"/>
      <c r="M66" s="5"/>
      <c r="N66" s="78">
        <f t="shared" si="0"/>
        <v>0</v>
      </c>
      <c r="O66" s="78">
        <f t="shared" ref="O66" si="61">IF(N66="","",N66)</f>
        <v>0</v>
      </c>
      <c r="Q66" s="36"/>
      <c r="R66" s="36"/>
      <c r="S66" s="36"/>
    </row>
    <row r="67" spans="1:19" x14ac:dyDescent="0.25">
      <c r="A67" s="97"/>
      <c r="B67" s="98"/>
      <c r="C67" s="99"/>
      <c r="D67" s="10">
        <v>2</v>
      </c>
      <c r="E67" s="5"/>
      <c r="F67" t="str">
        <f>IF($E67="","",IF(ISNA(VLOOKUP($E67,DD!$A$2:$C$150,2,0)),"NO SUCH DIVE",VLOOKUP($E67,DD!$A$2:$C$150,2,0)))</f>
        <v/>
      </c>
      <c r="G67" s="10" t="str">
        <f>IF($E67="","",IF(ISNA(VLOOKUP($E67,DD!$A$2:$C$150,3,0)),"",VLOOKUP($E67,DD!$A$2:$C$150,3,0)))</f>
        <v/>
      </c>
      <c r="H67" s="8"/>
      <c r="I67" s="8"/>
      <c r="J67" s="8"/>
      <c r="K67" s="8"/>
      <c r="L67" s="8"/>
      <c r="M67" s="5"/>
      <c r="N67" s="78">
        <f t="shared" ref="N67:N97" si="62">IF(G67="",0,IF(COUNT(H67:L67)=3,IF(M67&lt;&gt;"",(SUM(H67:J67)-6)*G67,SUM(H67:J67)*G67),IF(M67&lt;&gt;"",(SUM(H67:L67)-MAX(H67:L67)-MIN(H67:L67)-6)*G67,(SUM(H67:L67)-MAX(H67:L67)-MIN(H67:L67))*G67)))</f>
        <v>0</v>
      </c>
      <c r="O67" s="78">
        <f t="shared" ref="O67:O69" si="63">IF(N67="",O66,N67+O66)</f>
        <v>0</v>
      </c>
      <c r="Q67" s="35"/>
      <c r="R67" s="35"/>
      <c r="S67" s="35"/>
    </row>
    <row r="68" spans="1:19" ht="15.75" thickBot="1" x14ac:dyDescent="0.3">
      <c r="A68" s="97"/>
      <c r="B68" s="98"/>
      <c r="C68" s="99"/>
      <c r="D68" s="10">
        <v>3</v>
      </c>
      <c r="E68" s="5"/>
      <c r="F68" t="str">
        <f>IF($E68="","",IF(ISNA(VLOOKUP($E68,DD!$A$2:$C$150,2,0)),"NO SUCH DIVE",VLOOKUP($E68,DD!$A$2:$C$150,2,0)))</f>
        <v/>
      </c>
      <c r="G68" s="10" t="str">
        <f>IF($E68="","",IF(ISNA(VLOOKUP($E68,DD!$A$2:$C$150,3,0)),"",VLOOKUP($E68,DD!$A$2:$C$150,3,0)))</f>
        <v/>
      </c>
      <c r="H68" s="8"/>
      <c r="I68" s="8"/>
      <c r="J68" s="8"/>
      <c r="K68" s="8"/>
      <c r="L68" s="8"/>
      <c r="M68" s="5"/>
      <c r="N68" s="78">
        <f t="shared" si="62"/>
        <v>0</v>
      </c>
      <c r="O68" s="78">
        <f t="shared" si="63"/>
        <v>0</v>
      </c>
      <c r="Q68" s="35"/>
      <c r="R68" s="35"/>
      <c r="S68" s="35"/>
    </row>
    <row r="69" spans="1:19" ht="15.75" thickBot="1" x14ac:dyDescent="0.3">
      <c r="A69" s="97"/>
      <c r="B69" s="98"/>
      <c r="C69" s="99"/>
      <c r="D69" s="10">
        <v>4</v>
      </c>
      <c r="E69" s="5"/>
      <c r="F69" t="str">
        <f>IF($E69="","",IF(ISNA(VLOOKUP($E69,DD!$A$2:$C$150,2,0)),"NO SUCH DIVE",VLOOKUP($E69,DD!$A$2:$C$150,2,0)))</f>
        <v/>
      </c>
      <c r="G69" s="10" t="str">
        <f>IF($E69="","",IF(ISNA(VLOOKUP($E69,DD!$A$2:$C$150,3,0)),"",VLOOKUP($E69,DD!$A$2:$C$150,3,0)))</f>
        <v/>
      </c>
      <c r="H69" s="8"/>
      <c r="I69" s="8"/>
      <c r="J69" s="8"/>
      <c r="K69" s="8"/>
      <c r="L69" s="8"/>
      <c r="M69" s="5"/>
      <c r="N69" s="78">
        <f t="shared" si="62"/>
        <v>0</v>
      </c>
      <c r="O69" s="79">
        <f t="shared" si="63"/>
        <v>0</v>
      </c>
      <c r="Q69" s="35">
        <f t="shared" ref="Q69" si="64">IF(O69&lt;&gt;"",O69+A66/10000,0)</f>
        <v>1.6999999999999999E-3</v>
      </c>
      <c r="R69" s="35">
        <f t="shared" ref="R69:S69" si="65">B66</f>
        <v>0</v>
      </c>
      <c r="S69" s="35">
        <f t="shared" si="65"/>
        <v>0</v>
      </c>
    </row>
    <row r="70" spans="1:19" x14ac:dyDescent="0.25">
      <c r="A70" s="100">
        <v>18</v>
      </c>
      <c r="B70" s="101"/>
      <c r="C70" s="102"/>
      <c r="D70" s="42">
        <v>1</v>
      </c>
      <c r="E70" s="40"/>
      <c r="F70" s="43" t="str">
        <f>IF($E70="","",IF(ISNA(VLOOKUP($E70,DD!$A$2:$C$150,2,0)),"NO SUCH DIVE",VLOOKUP($E70,DD!$A$2:$C$150,2,0)))</f>
        <v/>
      </c>
      <c r="G70" s="42" t="str">
        <f>IF($E70="","",IF(ISNA(VLOOKUP($E70,DD!$A$2:$C$150,3,0)),"",VLOOKUP($E70,DD!$A$2:$C$150,3,0)))</f>
        <v/>
      </c>
      <c r="H70" s="41"/>
      <c r="I70" s="41"/>
      <c r="J70" s="41"/>
      <c r="K70" s="41"/>
      <c r="L70" s="41"/>
      <c r="M70" s="40"/>
      <c r="N70" s="82">
        <f t="shared" si="62"/>
        <v>0</v>
      </c>
      <c r="O70" s="82">
        <f t="shared" ref="O70" si="66">IF(N70="","",N70)</f>
        <v>0</v>
      </c>
      <c r="Q70" s="36"/>
      <c r="R70" s="36"/>
      <c r="S70" s="36"/>
    </row>
    <row r="71" spans="1:19" x14ac:dyDescent="0.25">
      <c r="A71" s="100"/>
      <c r="B71" s="101"/>
      <c r="C71" s="102"/>
      <c r="D71" s="42">
        <v>2</v>
      </c>
      <c r="E71" s="40"/>
      <c r="F71" s="43" t="str">
        <f>IF($E71="","",IF(ISNA(VLOOKUP($E71,DD!$A$2:$C$150,2,0)),"NO SUCH DIVE",VLOOKUP($E71,DD!$A$2:$C$150,2,0)))</f>
        <v/>
      </c>
      <c r="G71" s="42" t="str">
        <f>IF($E71="","",IF(ISNA(VLOOKUP($E71,DD!$A$2:$C$150,3,0)),"",VLOOKUP($E71,DD!$A$2:$C$150,3,0)))</f>
        <v/>
      </c>
      <c r="H71" s="41"/>
      <c r="I71" s="41"/>
      <c r="J71" s="41"/>
      <c r="K71" s="41"/>
      <c r="L71" s="41"/>
      <c r="M71" s="40"/>
      <c r="N71" s="82">
        <f t="shared" si="62"/>
        <v>0</v>
      </c>
      <c r="O71" s="82">
        <f t="shared" ref="O71:O73" si="67">IF(N71="",O70,N71+O70)</f>
        <v>0</v>
      </c>
      <c r="Q71" s="35"/>
      <c r="R71" s="35"/>
      <c r="S71" s="35"/>
    </row>
    <row r="72" spans="1:19" ht="15.75" thickBot="1" x14ac:dyDescent="0.3">
      <c r="A72" s="100"/>
      <c r="B72" s="101"/>
      <c r="C72" s="102"/>
      <c r="D72" s="42">
        <v>3</v>
      </c>
      <c r="E72" s="40"/>
      <c r="F72" s="43" t="str">
        <f>IF($E72="","",IF(ISNA(VLOOKUP($E72,DD!$A$2:$C$150,2,0)),"NO SUCH DIVE",VLOOKUP($E72,DD!$A$2:$C$150,2,0)))</f>
        <v/>
      </c>
      <c r="G72" s="42" t="str">
        <f>IF($E72="","",IF(ISNA(VLOOKUP($E72,DD!$A$2:$C$150,3,0)),"",VLOOKUP($E72,DD!$A$2:$C$150,3,0)))</f>
        <v/>
      </c>
      <c r="H72" s="41"/>
      <c r="I72" s="41"/>
      <c r="J72" s="41"/>
      <c r="K72" s="41"/>
      <c r="L72" s="41"/>
      <c r="M72" s="40"/>
      <c r="N72" s="82">
        <f t="shared" si="62"/>
        <v>0</v>
      </c>
      <c r="O72" s="82">
        <f t="shared" si="67"/>
        <v>0</v>
      </c>
      <c r="Q72" s="35"/>
      <c r="R72" s="35"/>
      <c r="S72" s="35"/>
    </row>
    <row r="73" spans="1:19" ht="15.75" thickBot="1" x14ac:dyDescent="0.3">
      <c r="A73" s="100"/>
      <c r="B73" s="101"/>
      <c r="C73" s="102"/>
      <c r="D73" s="42">
        <v>4</v>
      </c>
      <c r="E73" s="40"/>
      <c r="F73" s="43" t="str">
        <f>IF($E73="","",IF(ISNA(VLOOKUP($E73,DD!$A$2:$C$150,2,0)),"NO SUCH DIVE",VLOOKUP($E73,DD!$A$2:$C$150,2,0)))</f>
        <v/>
      </c>
      <c r="G73" s="42" t="str">
        <f>IF($E73="","",IF(ISNA(VLOOKUP($E73,DD!$A$2:$C$150,3,0)),"",VLOOKUP($E73,DD!$A$2:$C$150,3,0)))</f>
        <v/>
      </c>
      <c r="H73" s="41"/>
      <c r="I73" s="41"/>
      <c r="J73" s="41"/>
      <c r="K73" s="41"/>
      <c r="L73" s="41"/>
      <c r="M73" s="40"/>
      <c r="N73" s="82">
        <f t="shared" si="62"/>
        <v>0</v>
      </c>
      <c r="O73" s="83">
        <f t="shared" si="67"/>
        <v>0</v>
      </c>
      <c r="Q73" s="35">
        <f t="shared" ref="Q73" si="68">IF(O73&lt;&gt;"",O73+A70/10000,0)</f>
        <v>1.8E-3</v>
      </c>
      <c r="R73" s="35">
        <f t="shared" ref="R73:S73" si="69">B70</f>
        <v>0</v>
      </c>
      <c r="S73" s="35">
        <f t="shared" si="69"/>
        <v>0</v>
      </c>
    </row>
    <row r="74" spans="1:19" x14ac:dyDescent="0.25">
      <c r="A74" s="97">
        <v>19</v>
      </c>
      <c r="B74" s="98"/>
      <c r="C74" s="99"/>
      <c r="D74" s="10">
        <v>1</v>
      </c>
      <c r="E74" s="5"/>
      <c r="F74" t="str">
        <f>IF($E74="","",IF(ISNA(VLOOKUP($E74,DD!$A$2:$C$150,2,0)),"NO SUCH DIVE",VLOOKUP($E74,DD!$A$2:$C$150,2,0)))</f>
        <v/>
      </c>
      <c r="G74" s="10" t="str">
        <f>IF($E74="","",IF(ISNA(VLOOKUP($E74,DD!$A$2:$C$150,3,0)),"",VLOOKUP($E74,DD!$A$2:$C$150,3,0)))</f>
        <v/>
      </c>
      <c r="H74" s="8"/>
      <c r="I74" s="8"/>
      <c r="J74" s="8"/>
      <c r="K74" s="8"/>
      <c r="L74" s="8"/>
      <c r="M74" s="5"/>
      <c r="N74" s="78">
        <f t="shared" si="62"/>
        <v>0</v>
      </c>
      <c r="O74" s="78">
        <f t="shared" ref="O74" si="70">IF(N74="","",N74)</f>
        <v>0</v>
      </c>
      <c r="Q74" s="36"/>
      <c r="R74" s="36"/>
      <c r="S74" s="36"/>
    </row>
    <row r="75" spans="1:19" ht="15" customHeight="1" x14ac:dyDescent="0.25">
      <c r="A75" s="97"/>
      <c r="B75" s="98"/>
      <c r="C75" s="99"/>
      <c r="D75" s="10">
        <v>2</v>
      </c>
      <c r="E75" s="5"/>
      <c r="F75" t="str">
        <f>IF($E75="","",IF(ISNA(VLOOKUP($E75,DD!$A$2:$C$150,2,0)),"NO SUCH DIVE",VLOOKUP($E75,DD!$A$2:$C$150,2,0)))</f>
        <v/>
      </c>
      <c r="G75" s="10" t="str">
        <f>IF($E75="","",IF(ISNA(VLOOKUP($E75,DD!$A$2:$C$150,3,0)),"",VLOOKUP($E75,DD!$A$2:$C$150,3,0)))</f>
        <v/>
      </c>
      <c r="H75" s="8"/>
      <c r="I75" s="8"/>
      <c r="J75" s="8"/>
      <c r="K75" s="8"/>
      <c r="L75" s="8"/>
      <c r="M75" s="5"/>
      <c r="N75" s="78">
        <f t="shared" si="62"/>
        <v>0</v>
      </c>
      <c r="O75" s="78">
        <f t="shared" ref="O75:O77" si="71">IF(N75="",O74,N75+O74)</f>
        <v>0</v>
      </c>
      <c r="Q75" s="35"/>
      <c r="R75" s="35"/>
      <c r="S75" s="35"/>
    </row>
    <row r="76" spans="1:19" ht="15.75" thickBot="1" x14ac:dyDescent="0.3">
      <c r="A76" s="97"/>
      <c r="B76" s="98"/>
      <c r="C76" s="99"/>
      <c r="D76" s="10">
        <v>3</v>
      </c>
      <c r="E76" s="5"/>
      <c r="F76" t="str">
        <f>IF($E76="","",IF(ISNA(VLOOKUP($E76,DD!$A$2:$C$150,2,0)),"NO SUCH DIVE",VLOOKUP($E76,DD!$A$2:$C$150,2,0)))</f>
        <v/>
      </c>
      <c r="G76" s="10" t="str">
        <f>IF($E76="","",IF(ISNA(VLOOKUP($E76,DD!$A$2:$C$150,3,0)),"",VLOOKUP($E76,DD!$A$2:$C$150,3,0)))</f>
        <v/>
      </c>
      <c r="H76" s="8"/>
      <c r="I76" s="8"/>
      <c r="J76" s="8"/>
      <c r="K76" s="8"/>
      <c r="L76" s="8"/>
      <c r="M76" s="5"/>
      <c r="N76" s="78">
        <f t="shared" si="62"/>
        <v>0</v>
      </c>
      <c r="O76" s="78">
        <f t="shared" si="71"/>
        <v>0</v>
      </c>
      <c r="Q76" s="35"/>
      <c r="R76" s="35"/>
      <c r="S76" s="35"/>
    </row>
    <row r="77" spans="1:19" ht="15.75" thickBot="1" x14ac:dyDescent="0.3">
      <c r="A77" s="97"/>
      <c r="B77" s="98"/>
      <c r="C77" s="99"/>
      <c r="D77" s="10">
        <v>4</v>
      </c>
      <c r="E77" s="5"/>
      <c r="F77" t="str">
        <f>IF($E77="","",IF(ISNA(VLOOKUP($E77,DD!$A$2:$C$150,2,0)),"NO SUCH DIVE",VLOOKUP($E77,DD!$A$2:$C$150,2,0)))</f>
        <v/>
      </c>
      <c r="G77" s="10" t="str">
        <f>IF($E77="","",IF(ISNA(VLOOKUP($E77,DD!$A$2:$C$150,3,0)),"",VLOOKUP($E77,DD!$A$2:$C$150,3,0)))</f>
        <v/>
      </c>
      <c r="H77" s="8"/>
      <c r="I77" s="8"/>
      <c r="J77" s="8"/>
      <c r="K77" s="8"/>
      <c r="L77" s="8"/>
      <c r="M77" s="5"/>
      <c r="N77" s="78">
        <f t="shared" si="62"/>
        <v>0</v>
      </c>
      <c r="O77" s="79">
        <f t="shared" si="71"/>
        <v>0</v>
      </c>
      <c r="Q77" s="35">
        <f t="shared" ref="Q77" si="72">IF(O77&lt;&gt;"",O77+A74/10000,0)</f>
        <v>1.9E-3</v>
      </c>
      <c r="R77" s="35">
        <f t="shared" ref="R77:S77" si="73">B74</f>
        <v>0</v>
      </c>
      <c r="S77" s="35">
        <f t="shared" si="73"/>
        <v>0</v>
      </c>
    </row>
    <row r="78" spans="1:19" x14ac:dyDescent="0.25">
      <c r="A78" s="100">
        <v>20</v>
      </c>
      <c r="B78" s="101"/>
      <c r="C78" s="102"/>
      <c r="D78" s="42">
        <v>1</v>
      </c>
      <c r="E78" s="40"/>
      <c r="F78" s="43" t="str">
        <f>IF($E78="","",IF(ISNA(VLOOKUP($E78,DD!$A$2:$C$150,2,0)),"NO SUCH DIVE",VLOOKUP($E78,DD!$A$2:$C$150,2,0)))</f>
        <v/>
      </c>
      <c r="G78" s="42" t="str">
        <f>IF($E78="","",IF(ISNA(VLOOKUP($E78,DD!$A$2:$C$150,3,0)),"",VLOOKUP($E78,DD!$A$2:$C$150,3,0)))</f>
        <v/>
      </c>
      <c r="H78" s="41"/>
      <c r="I78" s="41"/>
      <c r="J78" s="41"/>
      <c r="K78" s="41"/>
      <c r="L78" s="41"/>
      <c r="M78" s="40"/>
      <c r="N78" s="82">
        <f t="shared" si="62"/>
        <v>0</v>
      </c>
      <c r="O78" s="82">
        <f t="shared" ref="O78" si="74">IF(N78="","",N78)</f>
        <v>0</v>
      </c>
      <c r="Q78" s="36"/>
      <c r="R78" s="36"/>
      <c r="S78" s="36"/>
    </row>
    <row r="79" spans="1:19" x14ac:dyDescent="0.25">
      <c r="A79" s="100"/>
      <c r="B79" s="101"/>
      <c r="C79" s="102"/>
      <c r="D79" s="42">
        <v>2</v>
      </c>
      <c r="E79" s="40"/>
      <c r="F79" s="43" t="str">
        <f>IF($E79="","",IF(ISNA(VLOOKUP($E79,DD!$A$2:$C$150,2,0)),"NO SUCH DIVE",VLOOKUP($E79,DD!$A$2:$C$150,2,0)))</f>
        <v/>
      </c>
      <c r="G79" s="42" t="str">
        <f>IF($E79="","",IF(ISNA(VLOOKUP($E79,DD!$A$2:$C$150,3,0)),"",VLOOKUP($E79,DD!$A$2:$C$150,3,0)))</f>
        <v/>
      </c>
      <c r="H79" s="41"/>
      <c r="I79" s="41"/>
      <c r="J79" s="41"/>
      <c r="K79" s="41"/>
      <c r="L79" s="41"/>
      <c r="M79" s="40"/>
      <c r="N79" s="82">
        <f t="shared" si="62"/>
        <v>0</v>
      </c>
      <c r="O79" s="82">
        <f t="shared" ref="O79:O81" si="75">IF(N79="",O78,N79+O78)</f>
        <v>0</v>
      </c>
      <c r="Q79" s="35"/>
      <c r="R79" s="35"/>
      <c r="S79" s="35"/>
    </row>
    <row r="80" spans="1:19" ht="15.75" thickBot="1" x14ac:dyDescent="0.3">
      <c r="A80" s="100"/>
      <c r="B80" s="101"/>
      <c r="C80" s="102"/>
      <c r="D80" s="42">
        <v>3</v>
      </c>
      <c r="E80" s="40"/>
      <c r="F80" s="43" t="str">
        <f>IF($E80="","",IF(ISNA(VLOOKUP($E80,DD!$A$2:$C$150,2,0)),"NO SUCH DIVE",VLOOKUP($E80,DD!$A$2:$C$150,2,0)))</f>
        <v/>
      </c>
      <c r="G80" s="42" t="str">
        <f>IF($E80="","",IF(ISNA(VLOOKUP($E80,DD!$A$2:$C$150,3,0)),"",VLOOKUP($E80,DD!$A$2:$C$150,3,0)))</f>
        <v/>
      </c>
      <c r="H80" s="41"/>
      <c r="I80" s="41"/>
      <c r="J80" s="41"/>
      <c r="K80" s="41"/>
      <c r="L80" s="41"/>
      <c r="M80" s="40"/>
      <c r="N80" s="82">
        <f t="shared" si="62"/>
        <v>0</v>
      </c>
      <c r="O80" s="82">
        <f t="shared" si="75"/>
        <v>0</v>
      </c>
      <c r="Q80" s="35"/>
      <c r="R80" s="35"/>
      <c r="S80" s="35"/>
    </row>
    <row r="81" spans="1:19" ht="15.75" thickBot="1" x14ac:dyDescent="0.3">
      <c r="A81" s="100"/>
      <c r="B81" s="101"/>
      <c r="C81" s="102"/>
      <c r="D81" s="42">
        <v>4</v>
      </c>
      <c r="E81" s="40"/>
      <c r="F81" s="43" t="str">
        <f>IF($E81="","",IF(ISNA(VLOOKUP($E81,DD!$A$2:$C$150,2,0)),"NO SUCH DIVE",VLOOKUP($E81,DD!$A$2:$C$150,2,0)))</f>
        <v/>
      </c>
      <c r="G81" s="42" t="str">
        <f>IF($E81="","",IF(ISNA(VLOOKUP($E81,DD!$A$2:$C$150,3,0)),"",VLOOKUP($E81,DD!$A$2:$C$150,3,0)))</f>
        <v/>
      </c>
      <c r="H81" s="41"/>
      <c r="I81" s="41"/>
      <c r="J81" s="41"/>
      <c r="K81" s="41"/>
      <c r="L81" s="41"/>
      <c r="M81" s="40"/>
      <c r="N81" s="82">
        <f t="shared" si="62"/>
        <v>0</v>
      </c>
      <c r="O81" s="83">
        <f t="shared" si="75"/>
        <v>0</v>
      </c>
      <c r="Q81" s="35">
        <f t="shared" ref="Q81" si="76">IF(O81&lt;&gt;"",O81+A78/10000,0)</f>
        <v>2E-3</v>
      </c>
      <c r="R81" s="35">
        <f t="shared" ref="R81:S81" si="77">B78</f>
        <v>0</v>
      </c>
      <c r="S81" s="35">
        <f t="shared" si="77"/>
        <v>0</v>
      </c>
    </row>
    <row r="82" spans="1:19" x14ac:dyDescent="0.25">
      <c r="A82" s="97">
        <v>21</v>
      </c>
      <c r="B82" s="98"/>
      <c r="C82" s="99"/>
      <c r="D82" s="10">
        <v>1</v>
      </c>
      <c r="E82" s="5"/>
      <c r="F82" t="str">
        <f>IF($E82="","",IF(ISNA(VLOOKUP($E82,DD!$A$2:$C$150,2,0)),"NO SUCH DIVE",VLOOKUP($E82,DD!$A$2:$C$150,2,0)))</f>
        <v/>
      </c>
      <c r="G82" s="10" t="str">
        <f>IF($E82="","",IF(ISNA(VLOOKUP($E82,DD!$A$2:$C$150,3,0)),"",VLOOKUP($E82,DD!$A$2:$C$150,3,0)))</f>
        <v/>
      </c>
      <c r="H82" s="8"/>
      <c r="I82" s="8"/>
      <c r="J82" s="8"/>
      <c r="K82" s="8"/>
      <c r="L82" s="8"/>
      <c r="M82" s="5"/>
      <c r="N82" s="78">
        <f t="shared" si="62"/>
        <v>0</v>
      </c>
      <c r="O82" s="78">
        <f t="shared" ref="O82" si="78">IF(N82="","",N82)</f>
        <v>0</v>
      </c>
      <c r="Q82" s="36"/>
      <c r="R82" s="36"/>
      <c r="S82" s="36"/>
    </row>
    <row r="83" spans="1:19" x14ac:dyDescent="0.25">
      <c r="A83" s="97"/>
      <c r="B83" s="98"/>
      <c r="C83" s="99"/>
      <c r="D83" s="10">
        <v>2</v>
      </c>
      <c r="E83" s="5"/>
      <c r="F83" t="str">
        <f>IF($E83="","",IF(ISNA(VLOOKUP($E83,DD!$A$2:$C$150,2,0)),"NO SUCH DIVE",VLOOKUP($E83,DD!$A$2:$C$150,2,0)))</f>
        <v/>
      </c>
      <c r="G83" s="10" t="str">
        <f>IF($E83="","",IF(ISNA(VLOOKUP($E83,DD!$A$2:$C$150,3,0)),"",VLOOKUP($E83,DD!$A$2:$C$150,3,0)))</f>
        <v/>
      </c>
      <c r="H83" s="8"/>
      <c r="I83" s="8"/>
      <c r="J83" s="8"/>
      <c r="K83" s="8"/>
      <c r="L83" s="8"/>
      <c r="M83" s="5"/>
      <c r="N83" s="78">
        <f t="shared" si="62"/>
        <v>0</v>
      </c>
      <c r="O83" s="78">
        <f t="shared" ref="O83:O85" si="79">IF(N83="",O82,N83+O82)</f>
        <v>0</v>
      </c>
      <c r="Q83" s="35"/>
      <c r="R83" s="35"/>
      <c r="S83" s="35"/>
    </row>
    <row r="84" spans="1:19" ht="15.75" thickBot="1" x14ac:dyDescent="0.3">
      <c r="A84" s="97"/>
      <c r="B84" s="98"/>
      <c r="C84" s="99"/>
      <c r="D84" s="10">
        <v>3</v>
      </c>
      <c r="E84" s="5"/>
      <c r="F84" t="str">
        <f>IF($E84="","",IF(ISNA(VLOOKUP($E84,DD!$A$2:$C$150,2,0)),"NO SUCH DIVE",VLOOKUP($E84,DD!$A$2:$C$150,2,0)))</f>
        <v/>
      </c>
      <c r="G84" s="10" t="str">
        <f>IF($E84="","",IF(ISNA(VLOOKUP($E84,DD!$A$2:$C$150,3,0)),"",VLOOKUP($E84,DD!$A$2:$C$150,3,0)))</f>
        <v/>
      </c>
      <c r="H84" s="8"/>
      <c r="I84" s="8"/>
      <c r="J84" s="8"/>
      <c r="K84" s="8"/>
      <c r="L84" s="8"/>
      <c r="M84" s="5"/>
      <c r="N84" s="78">
        <f t="shared" si="62"/>
        <v>0</v>
      </c>
      <c r="O84" s="78">
        <f t="shared" si="79"/>
        <v>0</v>
      </c>
      <c r="Q84" s="35"/>
      <c r="R84" s="35"/>
      <c r="S84" s="35"/>
    </row>
    <row r="85" spans="1:19" ht="15.75" thickBot="1" x14ac:dyDescent="0.3">
      <c r="A85" s="97"/>
      <c r="B85" s="98"/>
      <c r="C85" s="99"/>
      <c r="D85" s="10">
        <v>4</v>
      </c>
      <c r="E85" s="5"/>
      <c r="F85" t="str">
        <f>IF($E85="","",IF(ISNA(VLOOKUP($E85,DD!$A$2:$C$150,2,0)),"NO SUCH DIVE",VLOOKUP($E85,DD!$A$2:$C$150,2,0)))</f>
        <v/>
      </c>
      <c r="G85" s="10" t="str">
        <f>IF($E85="","",IF(ISNA(VLOOKUP($E85,DD!$A$2:$C$150,3,0)),"",VLOOKUP($E85,DD!$A$2:$C$150,3,0)))</f>
        <v/>
      </c>
      <c r="H85" s="8"/>
      <c r="I85" s="8"/>
      <c r="J85" s="8"/>
      <c r="K85" s="8"/>
      <c r="L85" s="8"/>
      <c r="M85" s="5"/>
      <c r="N85" s="78">
        <f t="shared" si="62"/>
        <v>0</v>
      </c>
      <c r="O85" s="79">
        <f t="shared" si="79"/>
        <v>0</v>
      </c>
      <c r="Q85" s="35">
        <f t="shared" ref="Q85" si="80">IF(O85&lt;&gt;"",O85+A82/10000,0)</f>
        <v>2.0999999999999999E-3</v>
      </c>
      <c r="R85" s="35">
        <f t="shared" ref="R85:S85" si="81">B82</f>
        <v>0</v>
      </c>
      <c r="S85" s="35">
        <f t="shared" si="81"/>
        <v>0</v>
      </c>
    </row>
    <row r="86" spans="1:19" x14ac:dyDescent="0.25">
      <c r="A86" s="100">
        <v>22</v>
      </c>
      <c r="B86" s="101"/>
      <c r="C86" s="102"/>
      <c r="D86" s="42">
        <v>1</v>
      </c>
      <c r="E86" s="40"/>
      <c r="F86" s="43" t="str">
        <f>IF($E86="","",IF(ISNA(VLOOKUP($E86,DD!$A$2:$C$150,2,0)),"NO SUCH DIVE",VLOOKUP($E86,DD!$A$2:$C$150,2,0)))</f>
        <v/>
      </c>
      <c r="G86" s="42" t="str">
        <f>IF($E86="","",IF(ISNA(VLOOKUP($E86,DD!$A$2:$C$150,3,0)),"",VLOOKUP($E86,DD!$A$2:$C$150,3,0)))</f>
        <v/>
      </c>
      <c r="H86" s="41"/>
      <c r="I86" s="41"/>
      <c r="J86" s="41"/>
      <c r="K86" s="41"/>
      <c r="L86" s="41"/>
      <c r="M86" s="40"/>
      <c r="N86" s="82">
        <f t="shared" si="62"/>
        <v>0</v>
      </c>
      <c r="O86" s="82">
        <f t="shared" ref="O86" si="82">IF(N86="","",N86)</f>
        <v>0</v>
      </c>
      <c r="Q86" s="36"/>
      <c r="R86" s="36"/>
      <c r="S86" s="36"/>
    </row>
    <row r="87" spans="1:19" x14ac:dyDescent="0.25">
      <c r="A87" s="100"/>
      <c r="B87" s="101"/>
      <c r="C87" s="102"/>
      <c r="D87" s="42">
        <v>2</v>
      </c>
      <c r="E87" s="40"/>
      <c r="F87" s="43" t="str">
        <f>IF($E87="","",IF(ISNA(VLOOKUP($E87,DD!$A$2:$C$150,2,0)),"NO SUCH DIVE",VLOOKUP($E87,DD!$A$2:$C$150,2,0)))</f>
        <v/>
      </c>
      <c r="G87" s="42" t="str">
        <f>IF($E87="","",IF(ISNA(VLOOKUP($E87,DD!$A$2:$C$150,3,0)),"",VLOOKUP($E87,DD!$A$2:$C$150,3,0)))</f>
        <v/>
      </c>
      <c r="H87" s="41"/>
      <c r="I87" s="41"/>
      <c r="J87" s="41"/>
      <c r="K87" s="41"/>
      <c r="L87" s="41"/>
      <c r="M87" s="40"/>
      <c r="N87" s="82">
        <f t="shared" si="62"/>
        <v>0</v>
      </c>
      <c r="O87" s="82">
        <f t="shared" ref="O87:O89" si="83">IF(N87="",O86,N87+O86)</f>
        <v>0</v>
      </c>
      <c r="Q87" s="35"/>
      <c r="R87" s="35"/>
      <c r="S87" s="35"/>
    </row>
    <row r="88" spans="1:19" ht="15.75" thickBot="1" x14ac:dyDescent="0.3">
      <c r="A88" s="100"/>
      <c r="B88" s="101"/>
      <c r="C88" s="102"/>
      <c r="D88" s="42">
        <v>3</v>
      </c>
      <c r="E88" s="40"/>
      <c r="F88" s="43" t="str">
        <f>IF($E88="","",IF(ISNA(VLOOKUP($E88,DD!$A$2:$C$150,2,0)),"NO SUCH DIVE",VLOOKUP($E88,DD!$A$2:$C$150,2,0)))</f>
        <v/>
      </c>
      <c r="G88" s="42" t="str">
        <f>IF($E88="","",IF(ISNA(VLOOKUP($E88,DD!$A$2:$C$150,3,0)),"",VLOOKUP($E88,DD!$A$2:$C$150,3,0)))</f>
        <v/>
      </c>
      <c r="H88" s="41"/>
      <c r="I88" s="41"/>
      <c r="J88" s="41"/>
      <c r="K88" s="41"/>
      <c r="L88" s="41"/>
      <c r="M88" s="40"/>
      <c r="N88" s="82">
        <f t="shared" si="62"/>
        <v>0</v>
      </c>
      <c r="O88" s="82">
        <f t="shared" si="83"/>
        <v>0</v>
      </c>
      <c r="Q88" s="35"/>
      <c r="R88" s="35"/>
      <c r="S88" s="35"/>
    </row>
    <row r="89" spans="1:19" ht="15.75" thickBot="1" x14ac:dyDescent="0.3">
      <c r="A89" s="100"/>
      <c r="B89" s="101"/>
      <c r="C89" s="102"/>
      <c r="D89" s="42">
        <v>4</v>
      </c>
      <c r="E89" s="40"/>
      <c r="F89" s="43" t="str">
        <f>IF($E89="","",IF(ISNA(VLOOKUP($E89,DD!$A$2:$C$150,2,0)),"NO SUCH DIVE",VLOOKUP($E89,DD!$A$2:$C$150,2,0)))</f>
        <v/>
      </c>
      <c r="G89" s="42" t="str">
        <f>IF($E89="","",IF(ISNA(VLOOKUP($E89,DD!$A$2:$C$150,3,0)),"",VLOOKUP($E89,DD!$A$2:$C$150,3,0)))</f>
        <v/>
      </c>
      <c r="H89" s="41"/>
      <c r="I89" s="41"/>
      <c r="J89" s="41"/>
      <c r="K89" s="41"/>
      <c r="L89" s="41"/>
      <c r="M89" s="40"/>
      <c r="N89" s="82">
        <f t="shared" si="62"/>
        <v>0</v>
      </c>
      <c r="O89" s="83">
        <f t="shared" si="83"/>
        <v>0</v>
      </c>
      <c r="Q89" s="35">
        <f t="shared" ref="Q89" si="84">IF(O89&lt;&gt;"",O89+A86/10000,0)</f>
        <v>2.2000000000000001E-3</v>
      </c>
      <c r="R89" s="35">
        <f t="shared" ref="R89:S89" si="85">B86</f>
        <v>0</v>
      </c>
      <c r="S89" s="35">
        <f t="shared" si="85"/>
        <v>0</v>
      </c>
    </row>
    <row r="90" spans="1:19" x14ac:dyDescent="0.25">
      <c r="A90" s="97">
        <v>23</v>
      </c>
      <c r="B90" s="98"/>
      <c r="C90" s="99"/>
      <c r="D90" s="10">
        <v>1</v>
      </c>
      <c r="E90" s="5"/>
      <c r="F90" t="str">
        <f>IF($E90="","",IF(ISNA(VLOOKUP($E90,DD!$A$2:$C$150,2,0)),"NO SUCH DIVE",VLOOKUP($E90,DD!$A$2:$C$150,2,0)))</f>
        <v/>
      </c>
      <c r="G90" s="10" t="str">
        <f>IF($E90="","",IF(ISNA(VLOOKUP($E90,DD!$A$2:$C$150,3,0)),"",VLOOKUP($E90,DD!$A$2:$C$150,3,0)))</f>
        <v/>
      </c>
      <c r="H90" s="8"/>
      <c r="I90" s="8"/>
      <c r="J90" s="8"/>
      <c r="K90" s="8"/>
      <c r="L90" s="8"/>
      <c r="M90" s="5"/>
      <c r="N90" s="78">
        <f t="shared" si="62"/>
        <v>0</v>
      </c>
      <c r="O90" s="78">
        <f t="shared" ref="O90" si="86">IF(N90="","",N90)</f>
        <v>0</v>
      </c>
      <c r="Q90" s="36"/>
      <c r="R90" s="36"/>
      <c r="S90" s="36"/>
    </row>
    <row r="91" spans="1:19" x14ac:dyDescent="0.25">
      <c r="A91" s="97"/>
      <c r="B91" s="98"/>
      <c r="C91" s="99"/>
      <c r="D91" s="10">
        <v>2</v>
      </c>
      <c r="E91" s="5"/>
      <c r="F91" t="str">
        <f>IF($E91="","",IF(ISNA(VLOOKUP($E91,DD!$A$2:$C$150,2,0)),"NO SUCH DIVE",VLOOKUP($E91,DD!$A$2:$C$150,2,0)))</f>
        <v/>
      </c>
      <c r="G91" s="10" t="str">
        <f>IF($E91="","",IF(ISNA(VLOOKUP($E91,DD!$A$2:$C$150,3,0)),"",VLOOKUP($E91,DD!$A$2:$C$150,3,0)))</f>
        <v/>
      </c>
      <c r="H91" s="8"/>
      <c r="I91" s="8"/>
      <c r="J91" s="8"/>
      <c r="K91" s="8"/>
      <c r="L91" s="8"/>
      <c r="M91" s="5"/>
      <c r="N91" s="78">
        <f t="shared" si="62"/>
        <v>0</v>
      </c>
      <c r="O91" s="78">
        <f t="shared" ref="O91:O93" si="87">IF(N91="",O90,N91+O90)</f>
        <v>0</v>
      </c>
      <c r="Q91" s="35"/>
      <c r="R91" s="35"/>
      <c r="S91" s="35"/>
    </row>
    <row r="92" spans="1:19" ht="15.75" thickBot="1" x14ac:dyDescent="0.3">
      <c r="A92" s="97"/>
      <c r="B92" s="98"/>
      <c r="C92" s="99"/>
      <c r="D92" s="10">
        <v>3</v>
      </c>
      <c r="E92" s="5"/>
      <c r="F92" t="str">
        <f>IF($E92="","",IF(ISNA(VLOOKUP($E92,DD!$A$2:$C$150,2,0)),"NO SUCH DIVE",VLOOKUP($E92,DD!$A$2:$C$150,2,0)))</f>
        <v/>
      </c>
      <c r="G92" s="10" t="str">
        <f>IF($E92="","",IF(ISNA(VLOOKUP($E92,DD!$A$2:$C$150,3,0)),"",VLOOKUP($E92,DD!$A$2:$C$150,3,0)))</f>
        <v/>
      </c>
      <c r="H92" s="8"/>
      <c r="I92" s="8"/>
      <c r="J92" s="8"/>
      <c r="K92" s="8"/>
      <c r="L92" s="8"/>
      <c r="M92" s="5"/>
      <c r="N92" s="78">
        <f t="shared" si="62"/>
        <v>0</v>
      </c>
      <c r="O92" s="78">
        <f t="shared" si="87"/>
        <v>0</v>
      </c>
      <c r="Q92" s="35"/>
      <c r="R92" s="35"/>
      <c r="S92" s="35"/>
    </row>
    <row r="93" spans="1:19" ht="15.75" thickBot="1" x14ac:dyDescent="0.3">
      <c r="A93" s="97"/>
      <c r="B93" s="98"/>
      <c r="C93" s="99"/>
      <c r="D93" s="10">
        <v>4</v>
      </c>
      <c r="E93" s="5"/>
      <c r="F93" t="str">
        <f>IF($E93="","",IF(ISNA(VLOOKUP($E93,DD!$A$2:$C$150,2,0)),"NO SUCH DIVE",VLOOKUP($E93,DD!$A$2:$C$150,2,0)))</f>
        <v/>
      </c>
      <c r="G93" s="10" t="str">
        <f>IF($E93="","",IF(ISNA(VLOOKUP($E93,DD!$A$2:$C$150,3,0)),"",VLOOKUP($E93,DD!$A$2:$C$150,3,0)))</f>
        <v/>
      </c>
      <c r="H93" s="8"/>
      <c r="I93" s="8"/>
      <c r="J93" s="8"/>
      <c r="K93" s="8"/>
      <c r="L93" s="8"/>
      <c r="M93" s="5"/>
      <c r="N93" s="78">
        <f t="shared" si="62"/>
        <v>0</v>
      </c>
      <c r="O93" s="79">
        <f t="shared" si="87"/>
        <v>0</v>
      </c>
      <c r="Q93" s="35">
        <f t="shared" ref="Q93" si="88">IF(O93&lt;&gt;"",O93+A90/10000,0)</f>
        <v>2.3E-3</v>
      </c>
      <c r="R93" s="35">
        <f t="shared" ref="R93:S93" si="89">B90</f>
        <v>0</v>
      </c>
      <c r="S93" s="35">
        <f t="shared" si="89"/>
        <v>0</v>
      </c>
    </row>
    <row r="94" spans="1:19" x14ac:dyDescent="0.25">
      <c r="A94" s="100">
        <v>24</v>
      </c>
      <c r="B94" s="101"/>
      <c r="C94" s="102"/>
      <c r="D94" s="42">
        <v>1</v>
      </c>
      <c r="E94" s="40"/>
      <c r="F94" s="43" t="str">
        <f>IF($E94="","",IF(ISNA(VLOOKUP($E94,DD!$A$2:$C$150,2,0)),"NO SUCH DIVE",VLOOKUP($E94,DD!$A$2:$C$150,2,0)))</f>
        <v/>
      </c>
      <c r="G94" s="42" t="str">
        <f>IF($E94="","",IF(ISNA(VLOOKUP($E94,DD!$A$2:$C$150,3,0)),"",VLOOKUP($E94,DD!$A$2:$C$150,3,0)))</f>
        <v/>
      </c>
      <c r="H94" s="41"/>
      <c r="I94" s="41"/>
      <c r="J94" s="41"/>
      <c r="K94" s="41"/>
      <c r="L94" s="41"/>
      <c r="M94" s="40"/>
      <c r="N94" s="82">
        <f t="shared" si="62"/>
        <v>0</v>
      </c>
      <c r="O94" s="82">
        <f t="shared" ref="O94" si="90">IF(N94="","",N94)</f>
        <v>0</v>
      </c>
      <c r="Q94" s="36"/>
      <c r="R94" s="36"/>
      <c r="S94" s="36"/>
    </row>
    <row r="95" spans="1:19" x14ac:dyDescent="0.25">
      <c r="A95" s="100"/>
      <c r="B95" s="101"/>
      <c r="C95" s="102"/>
      <c r="D95" s="42">
        <v>2</v>
      </c>
      <c r="E95" s="40"/>
      <c r="F95" s="43" t="str">
        <f>IF($E95="","",IF(ISNA(VLOOKUP($E95,DD!$A$2:$C$150,2,0)),"NO SUCH DIVE",VLOOKUP($E95,DD!$A$2:$C$150,2,0)))</f>
        <v/>
      </c>
      <c r="G95" s="42" t="str">
        <f>IF($E95="","",IF(ISNA(VLOOKUP($E95,DD!$A$2:$C$150,3,0)),"",VLOOKUP($E95,DD!$A$2:$C$150,3,0)))</f>
        <v/>
      </c>
      <c r="H95" s="41"/>
      <c r="I95" s="41"/>
      <c r="J95" s="41"/>
      <c r="K95" s="41"/>
      <c r="L95" s="41"/>
      <c r="M95" s="40"/>
      <c r="N95" s="82">
        <f t="shared" si="62"/>
        <v>0</v>
      </c>
      <c r="O95" s="82">
        <f t="shared" ref="O95:O97" si="91">IF(N95="",O94,N95+O94)</f>
        <v>0</v>
      </c>
      <c r="Q95" s="35"/>
      <c r="R95" s="35"/>
      <c r="S95" s="35"/>
    </row>
    <row r="96" spans="1:19" ht="15.75" thickBot="1" x14ac:dyDescent="0.3">
      <c r="A96" s="100"/>
      <c r="B96" s="101"/>
      <c r="C96" s="102"/>
      <c r="D96" s="42">
        <v>3</v>
      </c>
      <c r="E96" s="40"/>
      <c r="F96" s="43" t="str">
        <f>IF($E96="","",IF(ISNA(VLOOKUP($E96,DD!$A$2:$C$150,2,0)),"NO SUCH DIVE",VLOOKUP($E96,DD!$A$2:$C$150,2,0)))</f>
        <v/>
      </c>
      <c r="G96" s="42" t="str">
        <f>IF($E96="","",IF(ISNA(VLOOKUP($E96,DD!$A$2:$C$150,3,0)),"",VLOOKUP($E96,DD!$A$2:$C$150,3,0)))</f>
        <v/>
      </c>
      <c r="H96" s="41"/>
      <c r="I96" s="41"/>
      <c r="J96" s="41"/>
      <c r="K96" s="41"/>
      <c r="L96" s="41"/>
      <c r="M96" s="40"/>
      <c r="N96" s="82">
        <f t="shared" si="62"/>
        <v>0</v>
      </c>
      <c r="O96" s="82">
        <f t="shared" si="91"/>
        <v>0</v>
      </c>
      <c r="Q96" s="35"/>
      <c r="R96" s="35"/>
      <c r="S96" s="35"/>
    </row>
    <row r="97" spans="1:30" ht="15.75" thickBot="1" x14ac:dyDescent="0.3">
      <c r="A97" s="100"/>
      <c r="B97" s="101"/>
      <c r="C97" s="102"/>
      <c r="D97" s="42">
        <v>4</v>
      </c>
      <c r="E97" s="40"/>
      <c r="F97" s="43" t="str">
        <f>IF($E97="","",IF(ISNA(VLOOKUP($E97,DD!$A$2:$C$150,2,0)),"NO SUCH DIVE",VLOOKUP($E97,DD!$A$2:$C$150,2,0)))</f>
        <v/>
      </c>
      <c r="G97" s="42" t="str">
        <f>IF($E97="","",IF(ISNA(VLOOKUP($E97,DD!$A$2:$C$150,3,0)),"",VLOOKUP($E97,DD!$A$2:$C$150,3,0)))</f>
        <v/>
      </c>
      <c r="H97" s="41"/>
      <c r="I97" s="41"/>
      <c r="J97" s="41"/>
      <c r="K97" s="41"/>
      <c r="L97" s="41"/>
      <c r="M97" s="40"/>
      <c r="N97" s="82">
        <f t="shared" si="62"/>
        <v>0</v>
      </c>
      <c r="O97" s="83">
        <f t="shared" si="91"/>
        <v>0</v>
      </c>
      <c r="Q97" s="35">
        <f t="shared" ref="Q97" si="92">IF(O97&lt;&gt;"",O97+A94/10000,0)</f>
        <v>2.3999999999999998E-3</v>
      </c>
      <c r="R97" s="35">
        <f t="shared" ref="R97:S97" si="93">B94</f>
        <v>0</v>
      </c>
      <c r="S97" s="35">
        <f t="shared" si="93"/>
        <v>0</v>
      </c>
    </row>
    <row r="98" spans="1:30" ht="15.75" thickBot="1" x14ac:dyDescent="0.3">
      <c r="Q98" s="36">
        <v>0</v>
      </c>
      <c r="R98" s="36"/>
      <c r="S98" s="36"/>
    </row>
    <row r="99" spans="1:30" ht="30" x14ac:dyDescent="0.25">
      <c r="C99" s="11" t="s">
        <v>219</v>
      </c>
      <c r="D99" s="28" t="s">
        <v>218</v>
      </c>
      <c r="E99" s="12" t="s">
        <v>217</v>
      </c>
      <c r="F99" s="12" t="s">
        <v>186</v>
      </c>
      <c r="G99" s="12" t="s">
        <v>215</v>
      </c>
      <c r="H99" s="12" t="s">
        <v>241</v>
      </c>
      <c r="I99" s="13" t="s">
        <v>224</v>
      </c>
      <c r="Q99" s="60" t="s">
        <v>227</v>
      </c>
      <c r="R99" s="60" t="s">
        <v>228</v>
      </c>
      <c r="S99" s="60" t="s">
        <v>229</v>
      </c>
      <c r="T99" s="60" t="s">
        <v>230</v>
      </c>
      <c r="U99" s="60" t="s">
        <v>231</v>
      </c>
      <c r="V99" s="60" t="s">
        <v>232</v>
      </c>
      <c r="W99" s="60" t="s">
        <v>233</v>
      </c>
      <c r="X99" s="60" t="s">
        <v>234</v>
      </c>
      <c r="Y99" s="60" t="s">
        <v>235</v>
      </c>
      <c r="Z99" s="60" t="s">
        <v>236</v>
      </c>
      <c r="AA99" s="60" t="s">
        <v>226</v>
      </c>
      <c r="AB99" s="60" t="s">
        <v>237</v>
      </c>
      <c r="AC99" s="60" t="s">
        <v>238</v>
      </c>
      <c r="AD99" s="60" t="s">
        <v>245</v>
      </c>
    </row>
    <row r="100" spans="1:30" x14ac:dyDescent="0.25">
      <c r="C100" s="14">
        <f>IF(E100&lt;1,0,1)</f>
        <v>0</v>
      </c>
      <c r="D100" s="15" t="str">
        <f>IF(OR(C100&lt;1,H100&lt;&gt;"",COUNTIF(P$100:P100,P100)&gt;3),"",VLOOKUP(C100-COUNTA(H$100:H100),DD!$F$1:$G$13,2))</f>
        <v/>
      </c>
      <c r="E100" s="84">
        <f>IF(LARGE($Q$2:$Q$98,ROW()-99)&lt;1,0,LARGE($Q$2:$Q$98,ROW()-99))</f>
        <v>0</v>
      </c>
      <c r="F100" s="16">
        <f>VLOOKUP(E100,$Q$2:$S$98,2,FALSE)</f>
        <v>0</v>
      </c>
      <c r="G100" s="15">
        <f>VLOOKUP(E100,$Q$2:$S$98,3,FALSE)</f>
        <v>0</v>
      </c>
      <c r="H100" s="29"/>
      <c r="I100" s="17" t="str">
        <f t="shared" ref="I100:I122" si="94">IF(AND(OR(C100=C99,C100=C101),C100&lt;&gt;0),"TIE","")</f>
        <v/>
      </c>
      <c r="P100" s="16" t="str">
        <f>G100&amp;H100</f>
        <v>0</v>
      </c>
      <c r="Q100" s="61" t="str">
        <f t="shared" ref="Q100:AD100" si="95">IF($G100=Q$99,$D100,"")</f>
        <v/>
      </c>
      <c r="R100" s="61" t="str">
        <f t="shared" si="95"/>
        <v/>
      </c>
      <c r="S100" s="61" t="str">
        <f t="shared" si="95"/>
        <v/>
      </c>
      <c r="T100" s="61" t="str">
        <f t="shared" si="95"/>
        <v/>
      </c>
      <c r="U100" s="61" t="str">
        <f t="shared" si="95"/>
        <v/>
      </c>
      <c r="V100" s="61" t="str">
        <f t="shared" si="95"/>
        <v/>
      </c>
      <c r="W100" s="61" t="str">
        <f t="shared" si="95"/>
        <v/>
      </c>
      <c r="X100" s="61" t="str">
        <f t="shared" si="95"/>
        <v/>
      </c>
      <c r="Y100" s="61" t="str">
        <f t="shared" si="95"/>
        <v/>
      </c>
      <c r="Z100" s="61" t="str">
        <f t="shared" si="95"/>
        <v/>
      </c>
      <c r="AA100" s="61" t="str">
        <f t="shared" si="95"/>
        <v/>
      </c>
      <c r="AB100" s="61" t="str">
        <f t="shared" si="95"/>
        <v/>
      </c>
      <c r="AC100" s="61" t="str">
        <f t="shared" si="95"/>
        <v/>
      </c>
      <c r="AD100" s="61" t="str">
        <f t="shared" si="95"/>
        <v/>
      </c>
    </row>
    <row r="101" spans="1:30" x14ac:dyDescent="0.25">
      <c r="C101" s="14">
        <f>IF(E101&lt;1,0,IF(INT(E101*100)=INT(E100*100),C100,ROW()-99))</f>
        <v>0</v>
      </c>
      <c r="D101" s="15" t="str">
        <f>IF(OR(C101&lt;1,H101&lt;&gt;"",COUNTIF(P$100:P101,P101)&gt;3),"",VLOOKUP(C101-COUNTA(H$100:H101),DD!$F$1:$G$13,2))</f>
        <v/>
      </c>
      <c r="E101" s="84">
        <f t="shared" ref="E101:E123" si="96">IF(LARGE($Q$2:$Q$98,ROW()-99)&lt;1,0,LARGE($Q$2:$Q$98,ROW()-99))</f>
        <v>0</v>
      </c>
      <c r="F101" s="16">
        <f t="shared" ref="F101:F123" si="97">VLOOKUP(E101,$Q$2:$S$98,2,FALSE)</f>
        <v>0</v>
      </c>
      <c r="G101" s="15">
        <f t="shared" ref="G101:G123" si="98">VLOOKUP(E101,$Q$2:$S$98,3,FALSE)</f>
        <v>0</v>
      </c>
      <c r="H101" s="29"/>
      <c r="I101" s="17" t="str">
        <f t="shared" si="94"/>
        <v/>
      </c>
      <c r="P101" s="16" t="str">
        <f t="shared" ref="P101:P123" si="99">G101&amp;H101</f>
        <v>0</v>
      </c>
      <c r="Q101" s="61" t="str">
        <f t="shared" ref="Q101:AD119" si="100">IF($G101=Q$99,$D101,"")</f>
        <v/>
      </c>
      <c r="R101" s="61" t="str">
        <f t="shared" si="100"/>
        <v/>
      </c>
      <c r="S101" s="61" t="str">
        <f t="shared" si="100"/>
        <v/>
      </c>
      <c r="T101" s="61" t="str">
        <f t="shared" si="100"/>
        <v/>
      </c>
      <c r="U101" s="61" t="str">
        <f t="shared" si="100"/>
        <v/>
      </c>
      <c r="V101" s="61" t="str">
        <f t="shared" si="100"/>
        <v/>
      </c>
      <c r="W101" s="61" t="str">
        <f t="shared" si="100"/>
        <v/>
      </c>
      <c r="X101" s="61" t="str">
        <f t="shared" si="100"/>
        <v/>
      </c>
      <c r="Y101" s="61" t="str">
        <f t="shared" si="100"/>
        <v/>
      </c>
      <c r="Z101" s="61" t="str">
        <f t="shared" si="100"/>
        <v/>
      </c>
      <c r="AA101" s="61" t="str">
        <f t="shared" si="100"/>
        <v/>
      </c>
      <c r="AB101" s="61" t="str">
        <f t="shared" si="100"/>
        <v/>
      </c>
      <c r="AC101" s="61" t="str">
        <f t="shared" si="100"/>
        <v/>
      </c>
      <c r="AD101" s="61" t="str">
        <f t="shared" si="100"/>
        <v/>
      </c>
    </row>
    <row r="102" spans="1:30" x14ac:dyDescent="0.25">
      <c r="C102" s="14">
        <f t="shared" ref="C102:C123" si="101">IF(E102&lt;1,0,IF(INT(E102*100)=INT(E101*100),C101,ROW()-99))</f>
        <v>0</v>
      </c>
      <c r="D102" s="15" t="str">
        <f>IF(OR(C102&lt;1,H102&lt;&gt;"",COUNTIF(P$100:P102,P102)&gt;3),"",VLOOKUP(C102-COUNTA(H$100:H102),DD!$F$1:$G$13,2))</f>
        <v/>
      </c>
      <c r="E102" s="84">
        <f t="shared" si="96"/>
        <v>0</v>
      </c>
      <c r="F102" s="16">
        <f t="shared" si="97"/>
        <v>0</v>
      </c>
      <c r="G102" s="15">
        <f t="shared" si="98"/>
        <v>0</v>
      </c>
      <c r="H102" s="29"/>
      <c r="I102" s="17" t="str">
        <f t="shared" si="94"/>
        <v/>
      </c>
      <c r="P102" s="16" t="str">
        <f t="shared" si="99"/>
        <v>0</v>
      </c>
      <c r="Q102" s="61" t="str">
        <f t="shared" si="100"/>
        <v/>
      </c>
      <c r="R102" s="61" t="str">
        <f t="shared" si="100"/>
        <v/>
      </c>
      <c r="S102" s="61" t="str">
        <f t="shared" si="100"/>
        <v/>
      </c>
      <c r="T102" s="61" t="str">
        <f t="shared" si="100"/>
        <v/>
      </c>
      <c r="U102" s="61" t="str">
        <f t="shared" si="100"/>
        <v/>
      </c>
      <c r="V102" s="61" t="str">
        <f t="shared" si="100"/>
        <v/>
      </c>
      <c r="W102" s="61" t="str">
        <f t="shared" si="100"/>
        <v/>
      </c>
      <c r="X102" s="61" t="str">
        <f t="shared" si="100"/>
        <v/>
      </c>
      <c r="Y102" s="61" t="str">
        <f t="shared" si="100"/>
        <v/>
      </c>
      <c r="Z102" s="61" t="str">
        <f t="shared" si="100"/>
        <v/>
      </c>
      <c r="AA102" s="61" t="str">
        <f t="shared" si="100"/>
        <v/>
      </c>
      <c r="AB102" s="61" t="str">
        <f t="shared" si="100"/>
        <v/>
      </c>
      <c r="AC102" s="61" t="str">
        <f t="shared" si="100"/>
        <v/>
      </c>
      <c r="AD102" s="61" t="str">
        <f t="shared" si="100"/>
        <v/>
      </c>
    </row>
    <row r="103" spans="1:30" x14ac:dyDescent="0.25">
      <c r="C103" s="14">
        <f t="shared" si="101"/>
        <v>0</v>
      </c>
      <c r="D103" s="15" t="str">
        <f>IF(OR(C103&lt;1,H103&lt;&gt;"",COUNTIF(P$100:P103,P103)&gt;3),"",VLOOKUP(C103-COUNTA(H$100:H103),DD!$F$1:$G$13,2))</f>
        <v/>
      </c>
      <c r="E103" s="84">
        <f t="shared" si="96"/>
        <v>0</v>
      </c>
      <c r="F103" s="16">
        <f t="shared" si="97"/>
        <v>0</v>
      </c>
      <c r="G103" s="15">
        <f t="shared" si="98"/>
        <v>0</v>
      </c>
      <c r="H103" s="29"/>
      <c r="I103" s="17" t="str">
        <f t="shared" si="94"/>
        <v/>
      </c>
      <c r="P103" s="16" t="str">
        <f t="shared" si="99"/>
        <v>0</v>
      </c>
      <c r="Q103" s="61" t="str">
        <f t="shared" si="100"/>
        <v/>
      </c>
      <c r="R103" s="61" t="str">
        <f t="shared" si="100"/>
        <v/>
      </c>
      <c r="S103" s="61" t="str">
        <f t="shared" si="100"/>
        <v/>
      </c>
      <c r="T103" s="61" t="str">
        <f t="shared" si="100"/>
        <v/>
      </c>
      <c r="U103" s="61" t="str">
        <f t="shared" si="100"/>
        <v/>
      </c>
      <c r="V103" s="61" t="str">
        <f t="shared" si="100"/>
        <v/>
      </c>
      <c r="W103" s="61" t="str">
        <f t="shared" si="100"/>
        <v/>
      </c>
      <c r="X103" s="61" t="str">
        <f t="shared" si="100"/>
        <v/>
      </c>
      <c r="Y103" s="61" t="str">
        <f t="shared" si="100"/>
        <v/>
      </c>
      <c r="Z103" s="61" t="str">
        <f t="shared" si="100"/>
        <v/>
      </c>
      <c r="AA103" s="61" t="str">
        <f t="shared" si="100"/>
        <v/>
      </c>
      <c r="AB103" s="61" t="str">
        <f t="shared" si="100"/>
        <v/>
      </c>
      <c r="AC103" s="61" t="str">
        <f t="shared" si="100"/>
        <v/>
      </c>
      <c r="AD103" s="61" t="str">
        <f t="shared" si="100"/>
        <v/>
      </c>
    </row>
    <row r="104" spans="1:30" x14ac:dyDescent="0.25">
      <c r="C104" s="14">
        <f t="shared" si="101"/>
        <v>0</v>
      </c>
      <c r="D104" s="15" t="str">
        <f>IF(OR(C104&lt;1,H104&lt;&gt;"",COUNTIF(P$100:P104,P104)&gt;3),"",VLOOKUP(C104-COUNTA(H$100:H104),DD!$F$1:$G$13,2))</f>
        <v/>
      </c>
      <c r="E104" s="84">
        <f t="shared" si="96"/>
        <v>0</v>
      </c>
      <c r="F104" s="16">
        <f t="shared" si="97"/>
        <v>0</v>
      </c>
      <c r="G104" s="15">
        <f t="shared" si="98"/>
        <v>0</v>
      </c>
      <c r="H104" s="29"/>
      <c r="I104" s="17" t="str">
        <f t="shared" si="94"/>
        <v/>
      </c>
      <c r="P104" s="16" t="str">
        <f t="shared" si="99"/>
        <v>0</v>
      </c>
      <c r="Q104" s="61" t="str">
        <f t="shared" si="100"/>
        <v/>
      </c>
      <c r="R104" s="61" t="str">
        <f t="shared" si="100"/>
        <v/>
      </c>
      <c r="S104" s="61" t="str">
        <f t="shared" si="100"/>
        <v/>
      </c>
      <c r="T104" s="61" t="str">
        <f t="shared" si="100"/>
        <v/>
      </c>
      <c r="U104" s="61" t="str">
        <f t="shared" si="100"/>
        <v/>
      </c>
      <c r="V104" s="61" t="str">
        <f t="shared" si="100"/>
        <v/>
      </c>
      <c r="W104" s="61" t="str">
        <f t="shared" si="100"/>
        <v/>
      </c>
      <c r="X104" s="61" t="str">
        <f t="shared" si="100"/>
        <v/>
      </c>
      <c r="Y104" s="61" t="str">
        <f t="shared" si="100"/>
        <v/>
      </c>
      <c r="Z104" s="61" t="str">
        <f t="shared" si="100"/>
        <v/>
      </c>
      <c r="AA104" s="61" t="str">
        <f t="shared" si="100"/>
        <v/>
      </c>
      <c r="AB104" s="61" t="str">
        <f t="shared" si="100"/>
        <v/>
      </c>
      <c r="AC104" s="61" t="str">
        <f t="shared" si="100"/>
        <v/>
      </c>
      <c r="AD104" s="61" t="str">
        <f t="shared" si="100"/>
        <v/>
      </c>
    </row>
    <row r="105" spans="1:30" x14ac:dyDescent="0.25">
      <c r="C105" s="14">
        <f t="shared" si="101"/>
        <v>0</v>
      </c>
      <c r="D105" s="15" t="str">
        <f>IF(OR(C105&lt;1,H105&lt;&gt;"",COUNTIF(P$100:P105,P105)&gt;3),"",VLOOKUP(C105-COUNTA(H$100:H105),DD!$F$1:$G$13,2))</f>
        <v/>
      </c>
      <c r="E105" s="84">
        <f t="shared" si="96"/>
        <v>0</v>
      </c>
      <c r="F105" s="16">
        <f t="shared" si="97"/>
        <v>0</v>
      </c>
      <c r="G105" s="15">
        <f t="shared" si="98"/>
        <v>0</v>
      </c>
      <c r="H105" s="29"/>
      <c r="I105" s="17" t="str">
        <f t="shared" si="94"/>
        <v/>
      </c>
      <c r="P105" s="16" t="str">
        <f t="shared" si="99"/>
        <v>0</v>
      </c>
      <c r="Q105" s="61" t="str">
        <f t="shared" si="100"/>
        <v/>
      </c>
      <c r="R105" s="61" t="str">
        <f t="shared" si="100"/>
        <v/>
      </c>
      <c r="S105" s="61" t="str">
        <f t="shared" si="100"/>
        <v/>
      </c>
      <c r="T105" s="61" t="str">
        <f t="shared" si="100"/>
        <v/>
      </c>
      <c r="U105" s="61" t="str">
        <f t="shared" si="100"/>
        <v/>
      </c>
      <c r="V105" s="61" t="str">
        <f t="shared" si="100"/>
        <v/>
      </c>
      <c r="W105" s="61" t="str">
        <f t="shared" si="100"/>
        <v/>
      </c>
      <c r="X105" s="61" t="str">
        <f t="shared" si="100"/>
        <v/>
      </c>
      <c r="Y105" s="61" t="str">
        <f t="shared" si="100"/>
        <v/>
      </c>
      <c r="Z105" s="61" t="str">
        <f t="shared" si="100"/>
        <v/>
      </c>
      <c r="AA105" s="61" t="str">
        <f t="shared" si="100"/>
        <v/>
      </c>
      <c r="AB105" s="61" t="str">
        <f t="shared" si="100"/>
        <v/>
      </c>
      <c r="AC105" s="61" t="str">
        <f t="shared" si="100"/>
        <v/>
      </c>
      <c r="AD105" s="61" t="str">
        <f t="shared" si="100"/>
        <v/>
      </c>
    </row>
    <row r="106" spans="1:30" x14ac:dyDescent="0.25">
      <c r="C106" s="14">
        <f t="shared" si="101"/>
        <v>0</v>
      </c>
      <c r="D106" s="15" t="str">
        <f>IF(OR(C106&lt;1,H106&lt;&gt;"",COUNTIF(P$100:P106,P106)&gt;3),"",VLOOKUP(C106-COUNTA(H$100:H106),DD!$F$1:$G$13,2))</f>
        <v/>
      </c>
      <c r="E106" s="84">
        <f t="shared" si="96"/>
        <v>0</v>
      </c>
      <c r="F106" s="16">
        <f t="shared" si="97"/>
        <v>0</v>
      </c>
      <c r="G106" s="15">
        <f t="shared" si="98"/>
        <v>0</v>
      </c>
      <c r="H106" s="29"/>
      <c r="I106" s="17" t="str">
        <f t="shared" si="94"/>
        <v/>
      </c>
      <c r="P106" s="16" t="str">
        <f t="shared" si="99"/>
        <v>0</v>
      </c>
      <c r="Q106" s="61" t="str">
        <f t="shared" si="100"/>
        <v/>
      </c>
      <c r="R106" s="61" t="str">
        <f t="shared" si="100"/>
        <v/>
      </c>
      <c r="S106" s="61" t="str">
        <f t="shared" si="100"/>
        <v/>
      </c>
      <c r="T106" s="61" t="str">
        <f t="shared" si="100"/>
        <v/>
      </c>
      <c r="U106" s="61" t="str">
        <f t="shared" si="100"/>
        <v/>
      </c>
      <c r="V106" s="61" t="str">
        <f t="shared" si="100"/>
        <v/>
      </c>
      <c r="W106" s="61" t="str">
        <f t="shared" si="100"/>
        <v/>
      </c>
      <c r="X106" s="61" t="str">
        <f t="shared" si="100"/>
        <v/>
      </c>
      <c r="Y106" s="61" t="str">
        <f t="shared" si="100"/>
        <v/>
      </c>
      <c r="Z106" s="61" t="str">
        <f t="shared" si="100"/>
        <v/>
      </c>
      <c r="AA106" s="61" t="str">
        <f t="shared" si="100"/>
        <v/>
      </c>
      <c r="AB106" s="61" t="str">
        <f t="shared" si="100"/>
        <v/>
      </c>
      <c r="AC106" s="61" t="str">
        <f t="shared" si="100"/>
        <v/>
      </c>
      <c r="AD106" s="61" t="str">
        <f t="shared" si="100"/>
        <v/>
      </c>
    </row>
    <row r="107" spans="1:30" x14ac:dyDescent="0.25">
      <c r="C107" s="14">
        <f t="shared" si="101"/>
        <v>0</v>
      </c>
      <c r="D107" s="15" t="str">
        <f>IF(OR(C107&lt;1,H107&lt;&gt;"",COUNTIF(P$100:P107,P107)&gt;3),"",VLOOKUP(C107-COUNTA(H$100:H107),DD!$F$1:$G$13,2))</f>
        <v/>
      </c>
      <c r="E107" s="84">
        <f t="shared" si="96"/>
        <v>0</v>
      </c>
      <c r="F107" s="16">
        <f t="shared" si="97"/>
        <v>0</v>
      </c>
      <c r="G107" s="15">
        <f t="shared" si="98"/>
        <v>0</v>
      </c>
      <c r="H107" s="29"/>
      <c r="I107" s="17" t="str">
        <f t="shared" si="94"/>
        <v/>
      </c>
      <c r="P107" s="16" t="str">
        <f t="shared" si="99"/>
        <v>0</v>
      </c>
      <c r="Q107" s="61" t="str">
        <f t="shared" si="100"/>
        <v/>
      </c>
      <c r="R107" s="61" t="str">
        <f t="shared" si="100"/>
        <v/>
      </c>
      <c r="S107" s="61" t="str">
        <f t="shared" si="100"/>
        <v/>
      </c>
      <c r="T107" s="61" t="str">
        <f t="shared" si="100"/>
        <v/>
      </c>
      <c r="U107" s="61" t="str">
        <f t="shared" si="100"/>
        <v/>
      </c>
      <c r="V107" s="61" t="str">
        <f t="shared" si="100"/>
        <v/>
      </c>
      <c r="W107" s="61" t="str">
        <f t="shared" si="100"/>
        <v/>
      </c>
      <c r="X107" s="61" t="str">
        <f t="shared" si="100"/>
        <v/>
      </c>
      <c r="Y107" s="61" t="str">
        <f t="shared" si="100"/>
        <v/>
      </c>
      <c r="Z107" s="61" t="str">
        <f t="shared" si="100"/>
        <v/>
      </c>
      <c r="AA107" s="61" t="str">
        <f t="shared" si="100"/>
        <v/>
      </c>
      <c r="AB107" s="61" t="str">
        <f t="shared" si="100"/>
        <v/>
      </c>
      <c r="AC107" s="61" t="str">
        <f t="shared" si="100"/>
        <v/>
      </c>
      <c r="AD107" s="61" t="str">
        <f t="shared" si="100"/>
        <v/>
      </c>
    </row>
    <row r="108" spans="1:30" x14ac:dyDescent="0.25">
      <c r="C108" s="14">
        <f t="shared" si="101"/>
        <v>0</v>
      </c>
      <c r="D108" s="15" t="str">
        <f>IF(OR(C108&lt;1,H108&lt;&gt;"",COUNTIF(P$100:P108,P108)&gt;3),"",VLOOKUP(C108-COUNTA(H$100:H108),DD!$F$1:$G$13,2))</f>
        <v/>
      </c>
      <c r="E108" s="84">
        <f t="shared" si="96"/>
        <v>0</v>
      </c>
      <c r="F108" s="16">
        <f t="shared" si="97"/>
        <v>0</v>
      </c>
      <c r="G108" s="15">
        <f t="shared" si="98"/>
        <v>0</v>
      </c>
      <c r="H108" s="29"/>
      <c r="I108" s="17" t="str">
        <f t="shared" si="94"/>
        <v/>
      </c>
      <c r="P108" s="16" t="str">
        <f t="shared" si="99"/>
        <v>0</v>
      </c>
      <c r="Q108" s="61" t="str">
        <f t="shared" si="100"/>
        <v/>
      </c>
      <c r="R108" s="61" t="str">
        <f t="shared" si="100"/>
        <v/>
      </c>
      <c r="S108" s="61" t="str">
        <f t="shared" si="100"/>
        <v/>
      </c>
      <c r="T108" s="61" t="str">
        <f t="shared" si="100"/>
        <v/>
      </c>
      <c r="U108" s="61" t="str">
        <f t="shared" si="100"/>
        <v/>
      </c>
      <c r="V108" s="61" t="str">
        <f t="shared" si="100"/>
        <v/>
      </c>
      <c r="W108" s="61" t="str">
        <f t="shared" si="100"/>
        <v/>
      </c>
      <c r="X108" s="61" t="str">
        <f t="shared" si="100"/>
        <v/>
      </c>
      <c r="Y108" s="61" t="str">
        <f t="shared" si="100"/>
        <v/>
      </c>
      <c r="Z108" s="61" t="str">
        <f t="shared" si="100"/>
        <v/>
      </c>
      <c r="AA108" s="61" t="str">
        <f t="shared" si="100"/>
        <v/>
      </c>
      <c r="AB108" s="61" t="str">
        <f t="shared" si="100"/>
        <v/>
      </c>
      <c r="AC108" s="61" t="str">
        <f t="shared" si="100"/>
        <v/>
      </c>
      <c r="AD108" s="61" t="str">
        <f t="shared" si="100"/>
        <v/>
      </c>
    </row>
    <row r="109" spans="1:30" x14ac:dyDescent="0.25">
      <c r="C109" s="14">
        <f t="shared" si="101"/>
        <v>0</v>
      </c>
      <c r="D109" s="15" t="str">
        <f>IF(OR(C109&lt;1,H109&lt;&gt;"",COUNTIF(P$100:P109,P109)&gt;3),"",VLOOKUP(C109-COUNTA(H$100:H109),DD!$F$1:$G$13,2))</f>
        <v/>
      </c>
      <c r="E109" s="84">
        <f t="shared" si="96"/>
        <v>0</v>
      </c>
      <c r="F109" s="16">
        <f t="shared" si="97"/>
        <v>0</v>
      </c>
      <c r="G109" s="15">
        <f t="shared" si="98"/>
        <v>0</v>
      </c>
      <c r="H109" s="29"/>
      <c r="I109" s="17" t="str">
        <f t="shared" si="94"/>
        <v/>
      </c>
      <c r="P109" s="16" t="str">
        <f t="shared" si="99"/>
        <v>0</v>
      </c>
      <c r="Q109" s="61" t="str">
        <f t="shared" si="100"/>
        <v/>
      </c>
      <c r="R109" s="61" t="str">
        <f t="shared" si="100"/>
        <v/>
      </c>
      <c r="S109" s="61" t="str">
        <f t="shared" si="100"/>
        <v/>
      </c>
      <c r="T109" s="61" t="str">
        <f t="shared" si="100"/>
        <v/>
      </c>
      <c r="U109" s="61" t="str">
        <f t="shared" si="100"/>
        <v/>
      </c>
      <c r="V109" s="61" t="str">
        <f t="shared" si="100"/>
        <v/>
      </c>
      <c r="W109" s="61" t="str">
        <f t="shared" si="100"/>
        <v/>
      </c>
      <c r="X109" s="61" t="str">
        <f t="shared" si="100"/>
        <v/>
      </c>
      <c r="Y109" s="61" t="str">
        <f t="shared" si="100"/>
        <v/>
      </c>
      <c r="Z109" s="61" t="str">
        <f t="shared" si="100"/>
        <v/>
      </c>
      <c r="AA109" s="61" t="str">
        <f t="shared" si="100"/>
        <v/>
      </c>
      <c r="AB109" s="61" t="str">
        <f t="shared" si="100"/>
        <v/>
      </c>
      <c r="AC109" s="61" t="str">
        <f t="shared" si="100"/>
        <v/>
      </c>
      <c r="AD109" s="61" t="str">
        <f t="shared" si="100"/>
        <v/>
      </c>
    </row>
    <row r="110" spans="1:30" x14ac:dyDescent="0.25">
      <c r="C110" s="14">
        <f t="shared" si="101"/>
        <v>0</v>
      </c>
      <c r="D110" s="15" t="str">
        <f>IF(OR(C110&lt;1,H110&lt;&gt;"",COUNTIF(P$100:P110,P110)&gt;3),"",VLOOKUP(C110-COUNTA(H$100:H110),DD!$F$1:$G$13,2))</f>
        <v/>
      </c>
      <c r="E110" s="84">
        <f t="shared" si="96"/>
        <v>0</v>
      </c>
      <c r="F110" s="16">
        <f t="shared" si="97"/>
        <v>0</v>
      </c>
      <c r="G110" s="15">
        <f t="shared" si="98"/>
        <v>0</v>
      </c>
      <c r="H110" s="29"/>
      <c r="I110" s="17" t="str">
        <f t="shared" si="94"/>
        <v/>
      </c>
      <c r="P110" s="16" t="str">
        <f t="shared" si="99"/>
        <v>0</v>
      </c>
      <c r="Q110" s="61" t="str">
        <f t="shared" si="100"/>
        <v/>
      </c>
      <c r="R110" s="61" t="str">
        <f t="shared" si="100"/>
        <v/>
      </c>
      <c r="S110" s="61" t="str">
        <f t="shared" si="100"/>
        <v/>
      </c>
      <c r="T110" s="61" t="str">
        <f t="shared" si="100"/>
        <v/>
      </c>
      <c r="U110" s="61" t="str">
        <f t="shared" si="100"/>
        <v/>
      </c>
      <c r="V110" s="61" t="str">
        <f t="shared" si="100"/>
        <v/>
      </c>
      <c r="W110" s="61" t="str">
        <f t="shared" si="100"/>
        <v/>
      </c>
      <c r="X110" s="61" t="str">
        <f t="shared" si="100"/>
        <v/>
      </c>
      <c r="Y110" s="61" t="str">
        <f t="shared" si="100"/>
        <v/>
      </c>
      <c r="Z110" s="61" t="str">
        <f t="shared" si="100"/>
        <v/>
      </c>
      <c r="AA110" s="61" t="str">
        <f t="shared" si="100"/>
        <v/>
      </c>
      <c r="AB110" s="61" t="str">
        <f t="shared" si="100"/>
        <v/>
      </c>
      <c r="AC110" s="61" t="str">
        <f t="shared" si="100"/>
        <v/>
      </c>
      <c r="AD110" s="61" t="str">
        <f t="shared" si="100"/>
        <v/>
      </c>
    </row>
    <row r="111" spans="1:30" x14ac:dyDescent="0.25">
      <c r="C111" s="14">
        <f t="shared" si="101"/>
        <v>0</v>
      </c>
      <c r="D111" s="15" t="str">
        <f>IF(OR(C111&lt;1,H111&lt;&gt;"",COUNTIF(P$100:P111,P111)&gt;3),"",VLOOKUP(C111-COUNTA(H$100:H111),DD!$F$1:$G$13,2))</f>
        <v/>
      </c>
      <c r="E111" s="84">
        <f t="shared" si="96"/>
        <v>0</v>
      </c>
      <c r="F111" s="16">
        <f t="shared" si="97"/>
        <v>0</v>
      </c>
      <c r="G111" s="15">
        <f t="shared" si="98"/>
        <v>0</v>
      </c>
      <c r="H111" s="29"/>
      <c r="I111" s="17" t="str">
        <f t="shared" si="94"/>
        <v/>
      </c>
      <c r="P111" s="16" t="str">
        <f t="shared" si="99"/>
        <v>0</v>
      </c>
      <c r="Q111" s="61" t="str">
        <f t="shared" si="100"/>
        <v/>
      </c>
      <c r="R111" s="61" t="str">
        <f t="shared" si="100"/>
        <v/>
      </c>
      <c r="S111" s="61" t="str">
        <f t="shared" si="100"/>
        <v/>
      </c>
      <c r="T111" s="61" t="str">
        <f t="shared" si="100"/>
        <v/>
      </c>
      <c r="U111" s="61" t="str">
        <f t="shared" si="100"/>
        <v/>
      </c>
      <c r="V111" s="61" t="str">
        <f t="shared" si="100"/>
        <v/>
      </c>
      <c r="W111" s="61" t="str">
        <f t="shared" si="100"/>
        <v/>
      </c>
      <c r="X111" s="61" t="str">
        <f t="shared" si="100"/>
        <v/>
      </c>
      <c r="Y111" s="61" t="str">
        <f t="shared" si="100"/>
        <v/>
      </c>
      <c r="Z111" s="61" t="str">
        <f t="shared" si="100"/>
        <v/>
      </c>
      <c r="AA111" s="61" t="str">
        <f t="shared" si="100"/>
        <v/>
      </c>
      <c r="AB111" s="61" t="str">
        <f t="shared" si="100"/>
        <v/>
      </c>
      <c r="AC111" s="61" t="str">
        <f t="shared" si="100"/>
        <v/>
      </c>
      <c r="AD111" s="61" t="str">
        <f t="shared" si="100"/>
        <v/>
      </c>
    </row>
    <row r="112" spans="1:30" x14ac:dyDescent="0.25">
      <c r="C112" s="14">
        <f t="shared" si="101"/>
        <v>0</v>
      </c>
      <c r="D112" s="15" t="str">
        <f>IF(OR(C112&lt;1,H112&lt;&gt;"",COUNTIF(P$100:P112,P112)&gt;3),"",VLOOKUP(C112-COUNTA(H$100:H112),DD!$F$1:$G$13,2))</f>
        <v/>
      </c>
      <c r="E112" s="84">
        <f t="shared" si="96"/>
        <v>0</v>
      </c>
      <c r="F112" s="16">
        <f t="shared" si="97"/>
        <v>0</v>
      </c>
      <c r="G112" s="15">
        <f t="shared" si="98"/>
        <v>0</v>
      </c>
      <c r="H112" s="29"/>
      <c r="I112" s="17" t="str">
        <f t="shared" si="94"/>
        <v/>
      </c>
      <c r="P112" s="16" t="str">
        <f t="shared" si="99"/>
        <v>0</v>
      </c>
      <c r="Q112" s="61" t="str">
        <f t="shared" si="100"/>
        <v/>
      </c>
      <c r="R112" s="61" t="str">
        <f t="shared" si="100"/>
        <v/>
      </c>
      <c r="S112" s="61" t="str">
        <f t="shared" si="100"/>
        <v/>
      </c>
      <c r="T112" s="61" t="str">
        <f t="shared" si="100"/>
        <v/>
      </c>
      <c r="U112" s="61" t="str">
        <f t="shared" si="100"/>
        <v/>
      </c>
      <c r="V112" s="61" t="str">
        <f t="shared" si="100"/>
        <v/>
      </c>
      <c r="W112" s="61" t="str">
        <f t="shared" si="100"/>
        <v/>
      </c>
      <c r="X112" s="61" t="str">
        <f t="shared" si="100"/>
        <v/>
      </c>
      <c r="Y112" s="61" t="str">
        <f t="shared" si="100"/>
        <v/>
      </c>
      <c r="Z112" s="61" t="str">
        <f t="shared" si="100"/>
        <v/>
      </c>
      <c r="AA112" s="61" t="str">
        <f t="shared" si="100"/>
        <v/>
      </c>
      <c r="AB112" s="61" t="str">
        <f t="shared" si="100"/>
        <v/>
      </c>
      <c r="AC112" s="61" t="str">
        <f t="shared" si="100"/>
        <v/>
      </c>
      <c r="AD112" s="61" t="str">
        <f t="shared" si="100"/>
        <v/>
      </c>
    </row>
    <row r="113" spans="3:30" x14ac:dyDescent="0.25">
      <c r="C113" s="14">
        <f t="shared" si="101"/>
        <v>0</v>
      </c>
      <c r="D113" s="15" t="str">
        <f>IF(OR(C113&lt;1,H113&lt;&gt;"",COUNTIF(P$100:P113,P113)&gt;3),"",VLOOKUP(C113-COUNTA(H$100:H113),DD!$F$1:$G$13,2))</f>
        <v/>
      </c>
      <c r="E113" s="84">
        <f t="shared" si="96"/>
        <v>0</v>
      </c>
      <c r="F113" s="16">
        <f t="shared" si="97"/>
        <v>0</v>
      </c>
      <c r="G113" s="15">
        <f t="shared" si="98"/>
        <v>0</v>
      </c>
      <c r="H113" s="29"/>
      <c r="I113" s="17" t="str">
        <f t="shared" si="94"/>
        <v/>
      </c>
      <c r="P113" s="16" t="str">
        <f t="shared" si="99"/>
        <v>0</v>
      </c>
      <c r="Q113" s="61" t="str">
        <f t="shared" si="100"/>
        <v/>
      </c>
      <c r="R113" s="61" t="str">
        <f t="shared" si="100"/>
        <v/>
      </c>
      <c r="S113" s="61" t="str">
        <f t="shared" si="100"/>
        <v/>
      </c>
      <c r="T113" s="61" t="str">
        <f t="shared" si="100"/>
        <v/>
      </c>
      <c r="U113" s="61" t="str">
        <f t="shared" si="100"/>
        <v/>
      </c>
      <c r="V113" s="61" t="str">
        <f t="shared" si="100"/>
        <v/>
      </c>
      <c r="W113" s="61" t="str">
        <f t="shared" si="100"/>
        <v/>
      </c>
      <c r="X113" s="61" t="str">
        <f t="shared" si="100"/>
        <v/>
      </c>
      <c r="Y113" s="61" t="str">
        <f t="shared" si="100"/>
        <v/>
      </c>
      <c r="Z113" s="61" t="str">
        <f t="shared" si="100"/>
        <v/>
      </c>
      <c r="AA113" s="61" t="str">
        <f t="shared" si="100"/>
        <v/>
      </c>
      <c r="AB113" s="61" t="str">
        <f t="shared" si="100"/>
        <v/>
      </c>
      <c r="AC113" s="61" t="str">
        <f t="shared" si="100"/>
        <v/>
      </c>
      <c r="AD113" s="61" t="str">
        <f t="shared" si="100"/>
        <v/>
      </c>
    </row>
    <row r="114" spans="3:30" x14ac:dyDescent="0.25">
      <c r="C114" s="14">
        <f t="shared" si="101"/>
        <v>0</v>
      </c>
      <c r="D114" s="15" t="str">
        <f>IF(OR(C114&lt;1,H114&lt;&gt;"",COUNTIF(P$100:P114,P114)&gt;3),"",VLOOKUP(C114-COUNTA(H$100:H114),DD!$F$1:$G$13,2))</f>
        <v/>
      </c>
      <c r="E114" s="84">
        <f t="shared" si="96"/>
        <v>0</v>
      </c>
      <c r="F114" s="16">
        <f t="shared" si="97"/>
        <v>0</v>
      </c>
      <c r="G114" s="15">
        <f t="shared" si="98"/>
        <v>0</v>
      </c>
      <c r="H114" s="29"/>
      <c r="I114" s="17" t="str">
        <f t="shared" si="94"/>
        <v/>
      </c>
      <c r="P114" s="16" t="str">
        <f t="shared" si="99"/>
        <v>0</v>
      </c>
      <c r="Q114" s="61" t="str">
        <f t="shared" si="100"/>
        <v/>
      </c>
      <c r="R114" s="61" t="str">
        <f t="shared" si="100"/>
        <v/>
      </c>
      <c r="S114" s="61" t="str">
        <f t="shared" si="100"/>
        <v/>
      </c>
      <c r="T114" s="61" t="str">
        <f t="shared" si="100"/>
        <v/>
      </c>
      <c r="U114" s="61" t="str">
        <f t="shared" si="100"/>
        <v/>
      </c>
      <c r="V114" s="61" t="str">
        <f t="shared" si="100"/>
        <v/>
      </c>
      <c r="W114" s="61" t="str">
        <f t="shared" si="100"/>
        <v/>
      </c>
      <c r="X114" s="61" t="str">
        <f t="shared" si="100"/>
        <v/>
      </c>
      <c r="Y114" s="61" t="str">
        <f t="shared" si="100"/>
        <v/>
      </c>
      <c r="Z114" s="61" t="str">
        <f t="shared" si="100"/>
        <v/>
      </c>
      <c r="AA114" s="61" t="str">
        <f t="shared" si="100"/>
        <v/>
      </c>
      <c r="AB114" s="61" t="str">
        <f t="shared" si="100"/>
        <v/>
      </c>
      <c r="AC114" s="61" t="str">
        <f t="shared" si="100"/>
        <v/>
      </c>
      <c r="AD114" s="61" t="str">
        <f t="shared" si="100"/>
        <v/>
      </c>
    </row>
    <row r="115" spans="3:30" x14ac:dyDescent="0.25">
      <c r="C115" s="14">
        <f t="shared" si="101"/>
        <v>0</v>
      </c>
      <c r="D115" s="15" t="str">
        <f>IF(OR(C115&lt;1,H115&lt;&gt;"",COUNTIF(P$100:P115,P115)&gt;3),"",VLOOKUP(C115-COUNTA(H$100:H115),DD!$F$1:$G$13,2))</f>
        <v/>
      </c>
      <c r="E115" s="84">
        <f t="shared" si="96"/>
        <v>0</v>
      </c>
      <c r="F115" s="16">
        <f t="shared" si="97"/>
        <v>0</v>
      </c>
      <c r="G115" s="15">
        <f t="shared" si="98"/>
        <v>0</v>
      </c>
      <c r="H115" s="29"/>
      <c r="I115" s="17" t="str">
        <f t="shared" si="94"/>
        <v/>
      </c>
      <c r="P115" s="16" t="str">
        <f t="shared" si="99"/>
        <v>0</v>
      </c>
      <c r="Q115" s="61" t="str">
        <f t="shared" si="100"/>
        <v/>
      </c>
      <c r="R115" s="61" t="str">
        <f t="shared" si="100"/>
        <v/>
      </c>
      <c r="S115" s="61" t="str">
        <f t="shared" si="100"/>
        <v/>
      </c>
      <c r="T115" s="61" t="str">
        <f t="shared" si="100"/>
        <v/>
      </c>
      <c r="U115" s="61" t="str">
        <f t="shared" si="100"/>
        <v/>
      </c>
      <c r="V115" s="61" t="str">
        <f t="shared" si="100"/>
        <v/>
      </c>
      <c r="W115" s="61" t="str">
        <f t="shared" si="100"/>
        <v/>
      </c>
      <c r="X115" s="61" t="str">
        <f t="shared" si="100"/>
        <v/>
      </c>
      <c r="Y115" s="61" t="str">
        <f t="shared" si="100"/>
        <v/>
      </c>
      <c r="Z115" s="61" t="str">
        <f t="shared" si="100"/>
        <v/>
      </c>
      <c r="AA115" s="61" t="str">
        <f t="shared" si="100"/>
        <v/>
      </c>
      <c r="AB115" s="61" t="str">
        <f t="shared" si="100"/>
        <v/>
      </c>
      <c r="AC115" s="61" t="str">
        <f t="shared" si="100"/>
        <v/>
      </c>
      <c r="AD115" s="61" t="str">
        <f t="shared" si="100"/>
        <v/>
      </c>
    </row>
    <row r="116" spans="3:30" x14ac:dyDescent="0.25">
      <c r="C116" s="14">
        <f t="shared" si="101"/>
        <v>0</v>
      </c>
      <c r="D116" s="15" t="str">
        <f>IF(OR(C116&lt;1,H116&lt;&gt;"",COUNTIF(P$100:P116,P116)&gt;3),"",VLOOKUP(C116-COUNTA(H$100:H116),DD!$F$1:$G$13,2))</f>
        <v/>
      </c>
      <c r="E116" s="84">
        <f t="shared" si="96"/>
        <v>0</v>
      </c>
      <c r="F116" s="16">
        <f t="shared" si="97"/>
        <v>0</v>
      </c>
      <c r="G116" s="15">
        <f t="shared" si="98"/>
        <v>0</v>
      </c>
      <c r="H116" s="29"/>
      <c r="I116" s="17" t="str">
        <f t="shared" si="94"/>
        <v/>
      </c>
      <c r="P116" s="16" t="str">
        <f t="shared" si="99"/>
        <v>0</v>
      </c>
      <c r="Q116" s="61" t="str">
        <f t="shared" si="100"/>
        <v/>
      </c>
      <c r="R116" s="61" t="str">
        <f t="shared" si="100"/>
        <v/>
      </c>
      <c r="S116" s="61" t="str">
        <f t="shared" si="100"/>
        <v/>
      </c>
      <c r="T116" s="61" t="str">
        <f t="shared" si="100"/>
        <v/>
      </c>
      <c r="U116" s="61" t="str">
        <f t="shared" si="100"/>
        <v/>
      </c>
      <c r="V116" s="61" t="str">
        <f t="shared" si="100"/>
        <v/>
      </c>
      <c r="W116" s="61" t="str">
        <f t="shared" si="100"/>
        <v/>
      </c>
      <c r="X116" s="61" t="str">
        <f t="shared" si="100"/>
        <v/>
      </c>
      <c r="Y116" s="61" t="str">
        <f t="shared" si="100"/>
        <v/>
      </c>
      <c r="Z116" s="61" t="str">
        <f t="shared" si="100"/>
        <v/>
      </c>
      <c r="AA116" s="61" t="str">
        <f t="shared" si="100"/>
        <v/>
      </c>
      <c r="AB116" s="61" t="str">
        <f t="shared" si="100"/>
        <v/>
      </c>
      <c r="AC116" s="61" t="str">
        <f t="shared" si="100"/>
        <v/>
      </c>
      <c r="AD116" s="61" t="str">
        <f t="shared" si="100"/>
        <v/>
      </c>
    </row>
    <row r="117" spans="3:30" x14ac:dyDescent="0.25">
      <c r="C117" s="14">
        <f t="shared" si="101"/>
        <v>0</v>
      </c>
      <c r="D117" s="15" t="str">
        <f>IF(OR(C117&lt;1,H117&lt;&gt;"",COUNTIF(P$100:P117,P117)&gt;3),"",VLOOKUP(C117-COUNTA(H$100:H117),DD!$F$1:$G$13,2))</f>
        <v/>
      </c>
      <c r="E117" s="84">
        <f t="shared" si="96"/>
        <v>0</v>
      </c>
      <c r="F117" s="16">
        <f t="shared" si="97"/>
        <v>0</v>
      </c>
      <c r="G117" s="15">
        <f t="shared" si="98"/>
        <v>0</v>
      </c>
      <c r="H117" s="29"/>
      <c r="I117" s="17" t="str">
        <f t="shared" si="94"/>
        <v/>
      </c>
      <c r="P117" s="16" t="str">
        <f t="shared" si="99"/>
        <v>0</v>
      </c>
      <c r="Q117" s="61" t="str">
        <f t="shared" si="100"/>
        <v/>
      </c>
      <c r="R117" s="61" t="str">
        <f t="shared" si="100"/>
        <v/>
      </c>
      <c r="S117" s="61" t="str">
        <f t="shared" si="100"/>
        <v/>
      </c>
      <c r="T117" s="61" t="str">
        <f t="shared" si="100"/>
        <v/>
      </c>
      <c r="U117" s="61" t="str">
        <f t="shared" si="100"/>
        <v/>
      </c>
      <c r="V117" s="61" t="str">
        <f t="shared" si="100"/>
        <v/>
      </c>
      <c r="W117" s="61" t="str">
        <f t="shared" si="100"/>
        <v/>
      </c>
      <c r="X117" s="61" t="str">
        <f t="shared" si="100"/>
        <v/>
      </c>
      <c r="Y117" s="61" t="str">
        <f t="shared" si="100"/>
        <v/>
      </c>
      <c r="Z117" s="61" t="str">
        <f t="shared" si="100"/>
        <v/>
      </c>
      <c r="AA117" s="61" t="str">
        <f t="shared" si="100"/>
        <v/>
      </c>
      <c r="AB117" s="61" t="str">
        <f t="shared" si="100"/>
        <v/>
      </c>
      <c r="AC117" s="61" t="str">
        <f t="shared" si="100"/>
        <v/>
      </c>
      <c r="AD117" s="61" t="str">
        <f t="shared" si="100"/>
        <v/>
      </c>
    </row>
    <row r="118" spans="3:30" x14ac:dyDescent="0.25">
      <c r="C118" s="14">
        <f t="shared" si="101"/>
        <v>0</v>
      </c>
      <c r="D118" s="15" t="str">
        <f>IF(OR(C118&lt;1,H118&lt;&gt;"",COUNTIF(P$100:P118,P118)&gt;3),"",VLOOKUP(C118-COUNTA(H$100:H118),DD!$F$1:$G$13,2))</f>
        <v/>
      </c>
      <c r="E118" s="84">
        <f t="shared" si="96"/>
        <v>0</v>
      </c>
      <c r="F118" s="16">
        <f t="shared" si="97"/>
        <v>0</v>
      </c>
      <c r="G118" s="15">
        <f t="shared" si="98"/>
        <v>0</v>
      </c>
      <c r="H118" s="29"/>
      <c r="I118" s="17" t="str">
        <f t="shared" si="94"/>
        <v/>
      </c>
      <c r="P118" s="16" t="str">
        <f t="shared" si="99"/>
        <v>0</v>
      </c>
      <c r="Q118" s="61" t="str">
        <f t="shared" si="100"/>
        <v/>
      </c>
      <c r="R118" s="61" t="str">
        <f t="shared" si="100"/>
        <v/>
      </c>
      <c r="S118" s="61" t="str">
        <f t="shared" si="100"/>
        <v/>
      </c>
      <c r="T118" s="61" t="str">
        <f t="shared" si="100"/>
        <v/>
      </c>
      <c r="U118" s="61" t="str">
        <f t="shared" si="100"/>
        <v/>
      </c>
      <c r="V118" s="61" t="str">
        <f t="shared" si="100"/>
        <v/>
      </c>
      <c r="W118" s="61" t="str">
        <f t="shared" si="100"/>
        <v/>
      </c>
      <c r="X118" s="61" t="str">
        <f t="shared" si="100"/>
        <v/>
      </c>
      <c r="Y118" s="61" t="str">
        <f t="shared" si="100"/>
        <v/>
      </c>
      <c r="Z118" s="61" t="str">
        <f t="shared" si="100"/>
        <v/>
      </c>
      <c r="AA118" s="61" t="str">
        <f t="shared" si="100"/>
        <v/>
      </c>
      <c r="AB118" s="61" t="str">
        <f t="shared" si="100"/>
        <v/>
      </c>
      <c r="AC118" s="61" t="str">
        <f t="shared" si="100"/>
        <v/>
      </c>
      <c r="AD118" s="61" t="str">
        <f t="shared" si="100"/>
        <v/>
      </c>
    </row>
    <row r="119" spans="3:30" x14ac:dyDescent="0.25">
      <c r="C119" s="14">
        <f t="shared" si="101"/>
        <v>0</v>
      </c>
      <c r="D119" s="15" t="str">
        <f>IF(OR(C119&lt;1,H119&lt;&gt;"",COUNTIF(P$100:P119,P119)&gt;3),"",VLOOKUP(C119-COUNTA(H$100:H119),DD!$F$1:$G$13,2))</f>
        <v/>
      </c>
      <c r="E119" s="84">
        <f t="shared" si="96"/>
        <v>0</v>
      </c>
      <c r="F119" s="16">
        <f t="shared" si="97"/>
        <v>0</v>
      </c>
      <c r="G119" s="15">
        <f t="shared" si="98"/>
        <v>0</v>
      </c>
      <c r="H119" s="29"/>
      <c r="I119" s="17" t="str">
        <f t="shared" si="94"/>
        <v/>
      </c>
      <c r="P119" s="16" t="str">
        <f t="shared" si="99"/>
        <v>0</v>
      </c>
      <c r="Q119" s="61" t="str">
        <f t="shared" si="100"/>
        <v/>
      </c>
      <c r="R119" s="61" t="str">
        <f t="shared" si="100"/>
        <v/>
      </c>
      <c r="S119" s="61" t="str">
        <f t="shared" si="100"/>
        <v/>
      </c>
      <c r="T119" s="61" t="str">
        <f t="shared" ref="T119:AD123" si="102">IF($G119=T$99,$D119,"")</f>
        <v/>
      </c>
      <c r="U119" s="61" t="str">
        <f t="shared" si="102"/>
        <v/>
      </c>
      <c r="V119" s="61" t="str">
        <f t="shared" si="102"/>
        <v/>
      </c>
      <c r="W119" s="61" t="str">
        <f t="shared" si="102"/>
        <v/>
      </c>
      <c r="X119" s="61" t="str">
        <f t="shared" si="102"/>
        <v/>
      </c>
      <c r="Y119" s="61" t="str">
        <f t="shared" si="102"/>
        <v/>
      </c>
      <c r="Z119" s="61" t="str">
        <f t="shared" si="102"/>
        <v/>
      </c>
      <c r="AA119" s="61" t="str">
        <f t="shared" si="102"/>
        <v/>
      </c>
      <c r="AB119" s="61" t="str">
        <f t="shared" si="102"/>
        <v/>
      </c>
      <c r="AC119" s="61" t="str">
        <f t="shared" si="102"/>
        <v/>
      </c>
      <c r="AD119" s="61" t="str">
        <f t="shared" si="102"/>
        <v/>
      </c>
    </row>
    <row r="120" spans="3:30" x14ac:dyDescent="0.25">
      <c r="C120" s="14">
        <f t="shared" si="101"/>
        <v>0</v>
      </c>
      <c r="D120" s="15" t="str">
        <f>IF(OR(C120&lt;1,H120&lt;&gt;"",COUNTIF(P$100:P120,P120)&gt;3),"",VLOOKUP(C120-COUNTA(H$100:H120),DD!$F$1:$G$13,2))</f>
        <v/>
      </c>
      <c r="E120" s="84">
        <f t="shared" si="96"/>
        <v>0</v>
      </c>
      <c r="F120" s="16">
        <f t="shared" si="97"/>
        <v>0</v>
      </c>
      <c r="G120" s="15">
        <f t="shared" si="98"/>
        <v>0</v>
      </c>
      <c r="H120" s="29"/>
      <c r="I120" s="17" t="str">
        <f t="shared" si="94"/>
        <v/>
      </c>
      <c r="P120" s="16" t="str">
        <f t="shared" si="99"/>
        <v>0</v>
      </c>
      <c r="Q120" s="61" t="str">
        <f t="shared" ref="Q120:S123" si="103">IF($G120=Q$99,$D120,"")</f>
        <v/>
      </c>
      <c r="R120" s="61" t="str">
        <f t="shared" si="103"/>
        <v/>
      </c>
      <c r="S120" s="61" t="str">
        <f t="shared" si="103"/>
        <v/>
      </c>
      <c r="T120" s="61" t="str">
        <f t="shared" si="102"/>
        <v/>
      </c>
      <c r="U120" s="61" t="str">
        <f t="shared" si="102"/>
        <v/>
      </c>
      <c r="V120" s="61" t="str">
        <f t="shared" si="102"/>
        <v/>
      </c>
      <c r="W120" s="61" t="str">
        <f t="shared" si="102"/>
        <v/>
      </c>
      <c r="X120" s="61" t="str">
        <f t="shared" si="102"/>
        <v/>
      </c>
      <c r="Y120" s="61" t="str">
        <f t="shared" si="102"/>
        <v/>
      </c>
      <c r="Z120" s="61" t="str">
        <f t="shared" si="102"/>
        <v/>
      </c>
      <c r="AA120" s="61" t="str">
        <f t="shared" si="102"/>
        <v/>
      </c>
      <c r="AB120" s="61" t="str">
        <f t="shared" si="102"/>
        <v/>
      </c>
      <c r="AC120" s="61" t="str">
        <f t="shared" si="102"/>
        <v/>
      </c>
      <c r="AD120" s="61" t="str">
        <f t="shared" si="102"/>
        <v/>
      </c>
    </row>
    <row r="121" spans="3:30" x14ac:dyDescent="0.25">
      <c r="C121" s="14">
        <f t="shared" si="101"/>
        <v>0</v>
      </c>
      <c r="D121" s="15" t="str">
        <f>IF(OR(C121&lt;1,H121&lt;&gt;"",COUNTIF(P$100:P121,P121)&gt;3),"",VLOOKUP(C121-COUNTA(H$100:H121),DD!$F$1:$G$13,2))</f>
        <v/>
      </c>
      <c r="E121" s="84">
        <f t="shared" si="96"/>
        <v>0</v>
      </c>
      <c r="F121" s="16">
        <f t="shared" si="97"/>
        <v>0</v>
      </c>
      <c r="G121" s="15">
        <f t="shared" si="98"/>
        <v>0</v>
      </c>
      <c r="H121" s="29"/>
      <c r="I121" s="17" t="str">
        <f t="shared" si="94"/>
        <v/>
      </c>
      <c r="P121" s="16" t="str">
        <f t="shared" si="99"/>
        <v>0</v>
      </c>
      <c r="Q121" s="61" t="str">
        <f t="shared" si="103"/>
        <v/>
      </c>
      <c r="R121" s="61" t="str">
        <f t="shared" si="103"/>
        <v/>
      </c>
      <c r="S121" s="61" t="str">
        <f t="shared" si="103"/>
        <v/>
      </c>
      <c r="T121" s="61" t="str">
        <f t="shared" si="102"/>
        <v/>
      </c>
      <c r="U121" s="61" t="str">
        <f t="shared" si="102"/>
        <v/>
      </c>
      <c r="V121" s="61" t="str">
        <f t="shared" si="102"/>
        <v/>
      </c>
      <c r="W121" s="61" t="str">
        <f t="shared" si="102"/>
        <v/>
      </c>
      <c r="X121" s="61" t="str">
        <f t="shared" si="102"/>
        <v/>
      </c>
      <c r="Y121" s="61" t="str">
        <f t="shared" si="102"/>
        <v/>
      </c>
      <c r="Z121" s="61" t="str">
        <f t="shared" si="102"/>
        <v/>
      </c>
      <c r="AA121" s="61" t="str">
        <f t="shared" si="102"/>
        <v/>
      </c>
      <c r="AB121" s="61" t="str">
        <f t="shared" si="102"/>
        <v/>
      </c>
      <c r="AC121" s="61" t="str">
        <f t="shared" si="102"/>
        <v/>
      </c>
      <c r="AD121" s="61" t="str">
        <f t="shared" si="102"/>
        <v/>
      </c>
    </row>
    <row r="122" spans="3:30" x14ac:dyDescent="0.25">
      <c r="C122" s="14">
        <f t="shared" si="101"/>
        <v>0</v>
      </c>
      <c r="D122" s="15" t="str">
        <f>IF(OR(C122&lt;1,H122&lt;&gt;"",COUNTIF(P$100:P122,P122)&gt;3),"",VLOOKUP(C122-COUNTA(H$100:H122),DD!$F$1:$G$13,2))</f>
        <v/>
      </c>
      <c r="E122" s="84">
        <f t="shared" si="96"/>
        <v>0</v>
      </c>
      <c r="F122" s="16">
        <f t="shared" si="97"/>
        <v>0</v>
      </c>
      <c r="G122" s="15">
        <f t="shared" si="98"/>
        <v>0</v>
      </c>
      <c r="H122" s="29"/>
      <c r="I122" s="17" t="str">
        <f t="shared" si="94"/>
        <v/>
      </c>
      <c r="P122" s="16" t="str">
        <f t="shared" si="99"/>
        <v>0</v>
      </c>
      <c r="Q122" s="61" t="str">
        <f t="shared" si="103"/>
        <v/>
      </c>
      <c r="R122" s="61" t="str">
        <f t="shared" si="103"/>
        <v/>
      </c>
      <c r="S122" s="61" t="str">
        <f t="shared" si="103"/>
        <v/>
      </c>
      <c r="T122" s="61" t="str">
        <f t="shared" si="102"/>
        <v/>
      </c>
      <c r="U122" s="61" t="str">
        <f t="shared" si="102"/>
        <v/>
      </c>
      <c r="V122" s="61" t="str">
        <f t="shared" si="102"/>
        <v/>
      </c>
      <c r="W122" s="61" t="str">
        <f t="shared" si="102"/>
        <v/>
      </c>
      <c r="X122" s="61" t="str">
        <f t="shared" si="102"/>
        <v/>
      </c>
      <c r="Y122" s="61" t="str">
        <f t="shared" si="102"/>
        <v/>
      </c>
      <c r="Z122" s="61" t="str">
        <f t="shared" si="102"/>
        <v/>
      </c>
      <c r="AA122" s="61" t="str">
        <f t="shared" si="102"/>
        <v/>
      </c>
      <c r="AB122" s="61" t="str">
        <f t="shared" si="102"/>
        <v/>
      </c>
      <c r="AC122" s="61" t="str">
        <f t="shared" si="102"/>
        <v/>
      </c>
      <c r="AD122" s="61" t="str">
        <f t="shared" si="102"/>
        <v/>
      </c>
    </row>
    <row r="123" spans="3:30" ht="15.75" thickBot="1" x14ac:dyDescent="0.3">
      <c r="C123" s="30">
        <f t="shared" si="101"/>
        <v>0</v>
      </c>
      <c r="D123" s="31" t="str">
        <f>IF(OR(C123&lt;1,H123&lt;&gt;"",COUNTIF(P$100:P123,P123)&gt;3),"",VLOOKUP(C123-COUNTA(H$100:H123),DD!$F$1:$G$13,2))</f>
        <v/>
      </c>
      <c r="E123" s="85">
        <f t="shared" si="96"/>
        <v>0</v>
      </c>
      <c r="F123" s="32">
        <f t="shared" si="97"/>
        <v>0</v>
      </c>
      <c r="G123" s="31">
        <f t="shared" si="98"/>
        <v>0</v>
      </c>
      <c r="H123" s="33"/>
      <c r="I123" s="34" t="str">
        <f>IF(AND(OR(C123=C122,C123=C124),C123&lt;&gt;0),"TIE","")</f>
        <v/>
      </c>
      <c r="P123" s="16" t="str">
        <f t="shared" si="99"/>
        <v>0</v>
      </c>
      <c r="Q123" s="61" t="str">
        <f t="shared" si="103"/>
        <v/>
      </c>
      <c r="R123" s="61" t="str">
        <f t="shared" si="103"/>
        <v/>
      </c>
      <c r="S123" s="61" t="str">
        <f t="shared" si="103"/>
        <v/>
      </c>
      <c r="T123" s="61" t="str">
        <f t="shared" si="102"/>
        <v/>
      </c>
      <c r="U123" s="61" t="str">
        <f t="shared" si="102"/>
        <v/>
      </c>
      <c r="V123" s="61" t="str">
        <f t="shared" si="102"/>
        <v/>
      </c>
      <c r="W123" s="61" t="str">
        <f t="shared" si="102"/>
        <v/>
      </c>
      <c r="X123" s="61" t="str">
        <f t="shared" si="102"/>
        <v/>
      </c>
      <c r="Y123" s="61" t="str">
        <f t="shared" si="102"/>
        <v/>
      </c>
      <c r="Z123" s="61" t="str">
        <f t="shared" si="102"/>
        <v/>
      </c>
      <c r="AA123" s="61" t="str">
        <f t="shared" si="102"/>
        <v/>
      </c>
      <c r="AB123" s="61" t="str">
        <f t="shared" si="102"/>
        <v/>
      </c>
      <c r="AC123" s="61" t="str">
        <f t="shared" si="102"/>
        <v/>
      </c>
      <c r="AD123" s="61" t="str">
        <f t="shared" si="102"/>
        <v/>
      </c>
    </row>
  </sheetData>
  <sheetProtection algorithmName="SHA-512" hashValue="YuoZiSyjhQbJber35Ljefmov5Z+GqANjRav6P0ftnYNsk4hEhpToM4zgfIUPKqFP1zR6Ij+gvuxgkM+UAMROtw==" saltValue="yeZ+htjSWD3tRKYoH4ndQA==" spinCount="100000" sheet="1" objects="1" scenarios="1"/>
  <mergeCells count="72">
    <mergeCell ref="A90:A93"/>
    <mergeCell ref="B90:B93"/>
    <mergeCell ref="C90:C93"/>
    <mergeCell ref="A94:A97"/>
    <mergeCell ref="B94:B97"/>
    <mergeCell ref="C94:C97"/>
    <mergeCell ref="A82:A85"/>
    <mergeCell ref="B82:B85"/>
    <mergeCell ref="C82:C85"/>
    <mergeCell ref="A86:A89"/>
    <mergeCell ref="B86:B89"/>
    <mergeCell ref="C86:C89"/>
    <mergeCell ref="A74:A77"/>
    <mergeCell ref="B74:B77"/>
    <mergeCell ref="C74:C77"/>
    <mergeCell ref="A78:A81"/>
    <mergeCell ref="B78:B81"/>
    <mergeCell ref="C78:C81"/>
    <mergeCell ref="A66:A69"/>
    <mergeCell ref="B66:B69"/>
    <mergeCell ref="C66:C69"/>
    <mergeCell ref="A70:A73"/>
    <mergeCell ref="B70:B73"/>
    <mergeCell ref="C70:C73"/>
    <mergeCell ref="A58:A61"/>
    <mergeCell ref="B58:B61"/>
    <mergeCell ref="C58:C61"/>
    <mergeCell ref="A62:A65"/>
    <mergeCell ref="B62:B65"/>
    <mergeCell ref="C62:C65"/>
    <mergeCell ref="A50:A53"/>
    <mergeCell ref="B50:B53"/>
    <mergeCell ref="C50:C53"/>
    <mergeCell ref="A54:A57"/>
    <mergeCell ref="B54:B57"/>
    <mergeCell ref="C54:C57"/>
    <mergeCell ref="A42:A45"/>
    <mergeCell ref="B42:B45"/>
    <mergeCell ref="C42:C45"/>
    <mergeCell ref="A46:A49"/>
    <mergeCell ref="B46:B49"/>
    <mergeCell ref="C46:C49"/>
    <mergeCell ref="A34:A37"/>
    <mergeCell ref="B34:B37"/>
    <mergeCell ref="C34:C37"/>
    <mergeCell ref="A38:A41"/>
    <mergeCell ref="B38:B41"/>
    <mergeCell ref="C38:C41"/>
    <mergeCell ref="A26:A29"/>
    <mergeCell ref="B26:B29"/>
    <mergeCell ref="C26:C29"/>
    <mergeCell ref="A30:A33"/>
    <mergeCell ref="B30:B33"/>
    <mergeCell ref="C30:C33"/>
    <mergeCell ref="A18:A21"/>
    <mergeCell ref="B18:B21"/>
    <mergeCell ref="C18:C21"/>
    <mergeCell ref="A22:A25"/>
    <mergeCell ref="B22:B25"/>
    <mergeCell ref="C22:C25"/>
    <mergeCell ref="A10:A13"/>
    <mergeCell ref="B10:B13"/>
    <mergeCell ref="C10:C13"/>
    <mergeCell ref="A14:A17"/>
    <mergeCell ref="B14:B17"/>
    <mergeCell ref="C14:C17"/>
    <mergeCell ref="A2:A5"/>
    <mergeCell ref="B2:B5"/>
    <mergeCell ref="C2:C5"/>
    <mergeCell ref="A6:A9"/>
    <mergeCell ref="B6:B9"/>
    <mergeCell ref="C6:C9"/>
  </mergeCells>
  <conditionalFormatting sqref="E3">
    <cfRule type="expression" dxfId="695" priority="118">
      <formula>IF(E3="",FALSE,IF(LEFT(E3,1)=LEFT(E2,1),TRUE,FALSE))</formula>
    </cfRule>
  </conditionalFormatting>
  <conditionalFormatting sqref="E4">
    <cfRule type="expression" dxfId="694" priority="117">
      <formula>IF(E4="",FALSE,IF(OR(LEFT(E4,LEN(E4)-1)=LEFT(E3,LEN(E3)-1),LEFT(E4,LEN(E4)-1)=LEFT(E2,LEN(E2)-1)),TRUE,FALSE))</formula>
    </cfRule>
  </conditionalFormatting>
  <conditionalFormatting sqref="E5">
    <cfRule type="expression" dxfId="693" priority="116">
      <formula>IF(E5="",FALSE,IF(OR(LEFT(E5,LEN(E5)-1)=LEFT(E4,LEN(E4)-1),LEFT(E5,LEN(E5)-1)=LEFT(E3,LEN(E3)-1),LEFT(E5,LEN(E5)-1)=LEFT(E2,LEN(E2)-1),LEFT(E5,1)=LEFT(E4,1)),TRUE,FALSE))</formula>
    </cfRule>
  </conditionalFormatting>
  <conditionalFormatting sqref="E7">
    <cfRule type="expression" dxfId="692" priority="113">
      <formula>IF(E7="",FALSE,IF(LEFT(E7,1)=LEFT(E6,1),TRUE,FALSE))</formula>
    </cfRule>
  </conditionalFormatting>
  <conditionalFormatting sqref="E8">
    <cfRule type="expression" dxfId="691" priority="112">
      <formula>IF(E8="",FALSE,IF(OR(LEFT(E8,LEN(E8)-1)=LEFT(E7,LEN(E7)-1),LEFT(E8,LEN(E8)-1)=LEFT(E6,LEN(E6)-1)),TRUE,FALSE))</formula>
    </cfRule>
  </conditionalFormatting>
  <conditionalFormatting sqref="E9">
    <cfRule type="expression" dxfId="690" priority="111">
      <formula>IF(E9="",FALSE,IF(OR(LEFT(E9,LEN(E9)-1)=LEFT(E8,LEN(E8)-1),LEFT(E9,LEN(E9)-1)=LEFT(E7,LEN(E7)-1),LEFT(E9,LEN(E9)-1)=LEFT(E6,LEN(E6)-1),LEFT(E9,1)=LEFT(E8,1)),TRUE,FALSE))</formula>
    </cfRule>
  </conditionalFormatting>
  <conditionalFormatting sqref="E11">
    <cfRule type="expression" dxfId="689" priority="108">
      <formula>IF(E11="",FALSE,IF(LEFT(E11,1)=LEFT(E10,1),TRUE,FALSE))</formula>
    </cfRule>
  </conditionalFormatting>
  <conditionalFormatting sqref="E12">
    <cfRule type="expression" dxfId="688" priority="107">
      <formula>IF(E12="",FALSE,IF(OR(LEFT(E12,LEN(E12)-1)=LEFT(E11,LEN(E11)-1),LEFT(E12,LEN(E12)-1)=LEFT(E10,LEN(E10)-1)),TRUE,FALSE))</formula>
    </cfRule>
  </conditionalFormatting>
  <conditionalFormatting sqref="E13">
    <cfRule type="expression" dxfId="687" priority="106">
      <formula>IF(E13="",FALSE,IF(OR(LEFT(E13,LEN(E13)-1)=LEFT(E12,LEN(E12)-1),LEFT(E13,LEN(E13)-1)=LEFT(E11,LEN(E11)-1),LEFT(E13,LEN(E13)-1)=LEFT(E10,LEN(E10)-1),LEFT(E13,1)=LEFT(E12,1)),TRUE,FALSE))</formula>
    </cfRule>
  </conditionalFormatting>
  <conditionalFormatting sqref="E15">
    <cfRule type="expression" dxfId="686" priority="103">
      <formula>IF(E15="",FALSE,IF(LEFT(E15,1)=LEFT(E14,1),TRUE,FALSE))</formula>
    </cfRule>
  </conditionalFormatting>
  <conditionalFormatting sqref="E16">
    <cfRule type="expression" dxfId="685" priority="102">
      <formula>IF(E16="",FALSE,IF(OR(LEFT(E16,LEN(E16)-1)=LEFT(E15,LEN(E15)-1),LEFT(E16,LEN(E16)-1)=LEFT(E14,LEN(E14)-1)),TRUE,FALSE))</formula>
    </cfRule>
  </conditionalFormatting>
  <conditionalFormatting sqref="E17">
    <cfRule type="expression" dxfId="684" priority="101">
      <formula>IF(E17="",FALSE,IF(OR(LEFT(E17,LEN(E17)-1)=LEFT(E16,LEN(E16)-1),LEFT(E17,LEN(E17)-1)=LEFT(E15,LEN(E15)-1),LEFT(E17,LEN(E17)-1)=LEFT(E14,LEN(E14)-1),LEFT(E17,1)=LEFT(E16,1)),TRUE,FALSE))</formula>
    </cfRule>
  </conditionalFormatting>
  <conditionalFormatting sqref="E19">
    <cfRule type="expression" dxfId="683" priority="98">
      <formula>IF(E19="",FALSE,IF(LEFT(E19,1)=LEFT(E18,1),TRUE,FALSE))</formula>
    </cfRule>
  </conditionalFormatting>
  <conditionalFormatting sqref="E20">
    <cfRule type="expression" dxfId="682" priority="97">
      <formula>IF(E20="",FALSE,IF(OR(LEFT(E20,LEN(E20)-1)=LEFT(E19,LEN(E19)-1),LEFT(E20,LEN(E20)-1)=LEFT(E18,LEN(E18)-1)),TRUE,FALSE))</formula>
    </cfRule>
  </conditionalFormatting>
  <conditionalFormatting sqref="E21">
    <cfRule type="expression" dxfId="681" priority="96">
      <formula>IF(E21="",FALSE,IF(OR(LEFT(E21,LEN(E21)-1)=LEFT(E20,LEN(E20)-1),LEFT(E21,LEN(E21)-1)=LEFT(E19,LEN(E19)-1),LEFT(E21,LEN(E21)-1)=LEFT(E18,LEN(E18)-1),LEFT(E21,1)=LEFT(E20,1)),TRUE,FALSE))</formula>
    </cfRule>
  </conditionalFormatting>
  <conditionalFormatting sqref="E23">
    <cfRule type="expression" dxfId="680" priority="93">
      <formula>IF(E23="",FALSE,IF(LEFT(E23,1)=LEFT(E22,1),TRUE,FALSE))</formula>
    </cfRule>
  </conditionalFormatting>
  <conditionalFormatting sqref="E24">
    <cfRule type="expression" dxfId="679" priority="92">
      <formula>IF(E24="",FALSE,IF(OR(LEFT(E24,LEN(E24)-1)=LEFT(E23,LEN(E23)-1),LEFT(E24,LEN(E24)-1)=LEFT(E22,LEN(E22)-1)),TRUE,FALSE))</formula>
    </cfRule>
  </conditionalFormatting>
  <conditionalFormatting sqref="E25">
    <cfRule type="expression" dxfId="678" priority="91">
      <formula>IF(E25="",FALSE,IF(OR(LEFT(E25,LEN(E25)-1)=LEFT(E24,LEN(E24)-1),LEFT(E25,LEN(E25)-1)=LEFT(E23,LEN(E23)-1),LEFT(E25,LEN(E25)-1)=LEFT(E22,LEN(E22)-1),LEFT(E25,1)=LEFT(E24,1)),TRUE,FALSE))</formula>
    </cfRule>
  </conditionalFormatting>
  <conditionalFormatting sqref="E27">
    <cfRule type="expression" dxfId="677" priority="88">
      <formula>IF(E27="",FALSE,IF(LEFT(E27,1)=LEFT(E26,1),TRUE,FALSE))</formula>
    </cfRule>
  </conditionalFormatting>
  <conditionalFormatting sqref="E28">
    <cfRule type="expression" dxfId="676" priority="87">
      <formula>IF(E28="",FALSE,IF(OR(LEFT(E28,LEN(E28)-1)=LEFT(E27,LEN(E27)-1),LEFT(E28,LEN(E28)-1)=LEFT(E26,LEN(E26)-1)),TRUE,FALSE))</formula>
    </cfRule>
  </conditionalFormatting>
  <conditionalFormatting sqref="E29">
    <cfRule type="expression" dxfId="675" priority="86">
      <formula>IF(E29="",FALSE,IF(OR(LEFT(E29,LEN(E29)-1)=LEFT(E28,LEN(E28)-1),LEFT(E29,LEN(E29)-1)=LEFT(E27,LEN(E27)-1),LEFT(E29,LEN(E29)-1)=LEFT(E26,LEN(E26)-1),LEFT(E29,1)=LEFT(E28,1)),TRUE,FALSE))</formula>
    </cfRule>
  </conditionalFormatting>
  <conditionalFormatting sqref="E31">
    <cfRule type="expression" dxfId="674" priority="83">
      <formula>IF(E31="",FALSE,IF(LEFT(E31,1)=LEFT(E30,1),TRUE,FALSE))</formula>
    </cfRule>
  </conditionalFormatting>
  <conditionalFormatting sqref="E32">
    <cfRule type="expression" dxfId="673" priority="82">
      <formula>IF(E32="",FALSE,IF(OR(LEFT(E32,LEN(E32)-1)=LEFT(E31,LEN(E31)-1),LEFT(E32,LEN(E32)-1)=LEFT(E30,LEN(E30)-1)),TRUE,FALSE))</formula>
    </cfRule>
  </conditionalFormatting>
  <conditionalFormatting sqref="E33">
    <cfRule type="expression" dxfId="672" priority="81">
      <formula>IF(E33="",FALSE,IF(OR(LEFT(E33,LEN(E33)-1)=LEFT(E32,LEN(E32)-1),LEFT(E33,LEN(E33)-1)=LEFT(E31,LEN(E31)-1),LEFT(E33,LEN(E33)-1)=LEFT(E30,LEN(E30)-1),LEFT(E33,1)=LEFT(E32,1)),TRUE,FALSE))</formula>
    </cfRule>
  </conditionalFormatting>
  <conditionalFormatting sqref="E35">
    <cfRule type="expression" dxfId="671" priority="78">
      <formula>IF(E35="",FALSE,IF(LEFT(E35,1)=LEFT(E34,1),TRUE,FALSE))</formula>
    </cfRule>
  </conditionalFormatting>
  <conditionalFormatting sqref="E36">
    <cfRule type="expression" dxfId="670" priority="77">
      <formula>IF(E36="",FALSE,IF(OR(LEFT(E36,LEN(E36)-1)=LEFT(E35,LEN(E35)-1),LEFT(E36,LEN(E36)-1)=LEFT(E34,LEN(E34)-1)),TRUE,FALSE))</formula>
    </cfRule>
  </conditionalFormatting>
  <conditionalFormatting sqref="E37">
    <cfRule type="expression" dxfId="669" priority="76">
      <formula>IF(E37="",FALSE,IF(OR(LEFT(E37,LEN(E37)-1)=LEFT(E36,LEN(E36)-1),LEFT(E37,LEN(E37)-1)=LEFT(E35,LEN(E35)-1),LEFT(E37,LEN(E37)-1)=LEFT(E34,LEN(E34)-1),LEFT(E37,1)=LEFT(E36,1)),TRUE,FALSE))</formula>
    </cfRule>
  </conditionalFormatting>
  <conditionalFormatting sqref="E39">
    <cfRule type="expression" dxfId="668" priority="73">
      <formula>IF(E39="",FALSE,IF(LEFT(E39,1)=LEFT(E38,1),TRUE,FALSE))</formula>
    </cfRule>
  </conditionalFormatting>
  <conditionalFormatting sqref="E40">
    <cfRule type="expression" dxfId="667" priority="72">
      <formula>IF(E40="",FALSE,IF(OR(LEFT(E40,LEN(E40)-1)=LEFT(E39,LEN(E39)-1),LEFT(E40,LEN(E40)-1)=LEFT(E38,LEN(E38)-1)),TRUE,FALSE))</formula>
    </cfRule>
  </conditionalFormatting>
  <conditionalFormatting sqref="E41">
    <cfRule type="expression" dxfId="666" priority="71">
      <formula>IF(E41="",FALSE,IF(OR(LEFT(E41,LEN(E41)-1)=LEFT(E40,LEN(E40)-1),LEFT(E41,LEN(E41)-1)=LEFT(E39,LEN(E39)-1),LEFT(E41,LEN(E41)-1)=LEFT(E38,LEN(E38)-1),LEFT(E41,1)=LEFT(E40,1)),TRUE,FALSE))</formula>
    </cfRule>
  </conditionalFormatting>
  <conditionalFormatting sqref="E43">
    <cfRule type="expression" dxfId="665" priority="68">
      <formula>IF(E43="",FALSE,IF(LEFT(E43,1)=LEFT(E42,1),TRUE,FALSE))</formula>
    </cfRule>
  </conditionalFormatting>
  <conditionalFormatting sqref="E44">
    <cfRule type="expression" dxfId="664" priority="67">
      <formula>IF(E44="",FALSE,IF(OR(LEFT(E44,LEN(E44)-1)=LEFT(E43,LEN(E43)-1),LEFT(E44,LEN(E44)-1)=LEFT(E42,LEN(E42)-1)),TRUE,FALSE))</formula>
    </cfRule>
  </conditionalFormatting>
  <conditionalFormatting sqref="E45">
    <cfRule type="expression" dxfId="663" priority="66">
      <formula>IF(E45="",FALSE,IF(OR(LEFT(E45,LEN(E45)-1)=LEFT(E44,LEN(E44)-1),LEFT(E45,LEN(E45)-1)=LEFT(E43,LEN(E43)-1),LEFT(E45,LEN(E45)-1)=LEFT(E42,LEN(E42)-1),LEFT(E45,1)=LEFT(E44,1)),TRUE,FALSE))</formula>
    </cfRule>
  </conditionalFormatting>
  <conditionalFormatting sqref="E47">
    <cfRule type="expression" dxfId="662" priority="63">
      <formula>IF(E47="",FALSE,IF(LEFT(E47,1)=LEFT(E46,1),TRUE,FALSE))</formula>
    </cfRule>
  </conditionalFormatting>
  <conditionalFormatting sqref="E48">
    <cfRule type="expression" dxfId="661" priority="62">
      <formula>IF(E48="",FALSE,IF(OR(LEFT(E48,LEN(E48)-1)=LEFT(E47,LEN(E47)-1),LEFT(E48,LEN(E48)-1)=LEFT(E46,LEN(E46)-1)),TRUE,FALSE))</formula>
    </cfRule>
  </conditionalFormatting>
  <conditionalFormatting sqref="E49">
    <cfRule type="expression" dxfId="660" priority="61">
      <formula>IF(E49="",FALSE,IF(OR(LEFT(E49,LEN(E49)-1)=LEFT(E48,LEN(E48)-1),LEFT(E49,LEN(E49)-1)=LEFT(E47,LEN(E47)-1),LEFT(E49,LEN(E49)-1)=LEFT(E46,LEN(E46)-1),LEFT(E49,1)=LEFT(E48,1)),TRUE,FALSE))</formula>
    </cfRule>
  </conditionalFormatting>
  <conditionalFormatting sqref="E51">
    <cfRule type="expression" dxfId="659" priority="58">
      <formula>IF(E51="",FALSE,IF(LEFT(E51,1)=LEFT(E50,1),TRUE,FALSE))</formula>
    </cfRule>
  </conditionalFormatting>
  <conditionalFormatting sqref="E52">
    <cfRule type="expression" dxfId="658" priority="57">
      <formula>IF(E52="",FALSE,IF(OR(LEFT(E52,LEN(E52)-1)=LEFT(E51,LEN(E51)-1),LEFT(E52,LEN(E52)-1)=LEFT(E50,LEN(E50)-1)),TRUE,FALSE))</formula>
    </cfRule>
  </conditionalFormatting>
  <conditionalFormatting sqref="E53">
    <cfRule type="expression" dxfId="657" priority="56">
      <formula>IF(E53="",FALSE,IF(OR(LEFT(E53,LEN(E53)-1)=LEFT(E52,LEN(E52)-1),LEFT(E53,LEN(E53)-1)=LEFT(E51,LEN(E51)-1),LEFT(E53,LEN(E53)-1)=LEFT(E50,LEN(E50)-1),LEFT(E53,1)=LEFT(E52,1)),TRUE,FALSE))</formula>
    </cfRule>
  </conditionalFormatting>
  <conditionalFormatting sqref="E55">
    <cfRule type="expression" dxfId="656" priority="53">
      <formula>IF(E55="",FALSE,IF(LEFT(E55,1)=LEFT(E54,1),TRUE,FALSE))</formula>
    </cfRule>
  </conditionalFormatting>
  <conditionalFormatting sqref="E56">
    <cfRule type="expression" dxfId="655" priority="52">
      <formula>IF(E56="",FALSE,IF(OR(LEFT(E56,LEN(E56)-1)=LEFT(E55,LEN(E55)-1),LEFT(E56,LEN(E56)-1)=LEFT(E54,LEN(E54)-1)),TRUE,FALSE))</formula>
    </cfRule>
  </conditionalFormatting>
  <conditionalFormatting sqref="E57">
    <cfRule type="expression" dxfId="654" priority="51">
      <formula>IF(E57="",FALSE,IF(OR(LEFT(E57,LEN(E57)-1)=LEFT(E56,LEN(E56)-1),LEFT(E57,LEN(E57)-1)=LEFT(E55,LEN(E55)-1),LEFT(E57,LEN(E57)-1)=LEFT(E54,LEN(E54)-1),LEFT(E57,1)=LEFT(E56,1)),TRUE,FALSE))</formula>
    </cfRule>
  </conditionalFormatting>
  <conditionalFormatting sqref="E59">
    <cfRule type="expression" dxfId="653" priority="48">
      <formula>IF(E59="",FALSE,IF(LEFT(E59,1)=LEFT(E58,1),TRUE,FALSE))</formula>
    </cfRule>
  </conditionalFormatting>
  <conditionalFormatting sqref="E60">
    <cfRule type="expression" dxfId="652" priority="47">
      <formula>IF(E60="",FALSE,IF(OR(LEFT(E60,LEN(E60)-1)=LEFT(E59,LEN(E59)-1),LEFT(E60,LEN(E60)-1)=LEFT(E58,LEN(E58)-1)),TRUE,FALSE))</formula>
    </cfRule>
  </conditionalFormatting>
  <conditionalFormatting sqref="E61">
    <cfRule type="expression" dxfId="651" priority="46">
      <formula>IF(E61="",FALSE,IF(OR(LEFT(E61,LEN(E61)-1)=LEFT(E60,LEN(E60)-1),LEFT(E61,LEN(E61)-1)=LEFT(E59,LEN(E59)-1),LEFT(E61,LEN(E61)-1)=LEFT(E58,LEN(E58)-1),LEFT(E61,1)=LEFT(E60,1)),TRUE,FALSE))</formula>
    </cfRule>
  </conditionalFormatting>
  <conditionalFormatting sqref="E63">
    <cfRule type="expression" dxfId="650" priority="43">
      <formula>IF(E63="",FALSE,IF(LEFT(E63,1)=LEFT(E62,1),TRUE,FALSE))</formula>
    </cfRule>
  </conditionalFormatting>
  <conditionalFormatting sqref="E64">
    <cfRule type="expression" dxfId="649" priority="42">
      <formula>IF(E64="",FALSE,IF(OR(LEFT(E64,LEN(E64)-1)=LEFT(E63,LEN(E63)-1),LEFT(E64,LEN(E64)-1)=LEFT(E62,LEN(E62)-1)),TRUE,FALSE))</formula>
    </cfRule>
  </conditionalFormatting>
  <conditionalFormatting sqref="E65">
    <cfRule type="expression" dxfId="648" priority="41">
      <formula>IF(E65="",FALSE,IF(OR(LEFT(E65,LEN(E65)-1)=LEFT(E64,LEN(E64)-1),LEFT(E65,LEN(E65)-1)=LEFT(E63,LEN(E63)-1),LEFT(E65,LEN(E65)-1)=LEFT(E62,LEN(E62)-1),LEFT(E65,1)=LEFT(E64,1)),TRUE,FALSE))</formula>
    </cfRule>
  </conditionalFormatting>
  <conditionalFormatting sqref="E67">
    <cfRule type="expression" dxfId="647" priority="38">
      <formula>IF(E67="",FALSE,IF(LEFT(E67,1)=LEFT(E66,1),TRUE,FALSE))</formula>
    </cfRule>
  </conditionalFormatting>
  <conditionalFormatting sqref="E68">
    <cfRule type="expression" dxfId="646" priority="37">
      <formula>IF(E68="",FALSE,IF(OR(LEFT(E68,LEN(E68)-1)=LEFT(E67,LEN(E67)-1),LEFT(E68,LEN(E68)-1)=LEFT(E66,LEN(E66)-1)),TRUE,FALSE))</formula>
    </cfRule>
  </conditionalFormatting>
  <conditionalFormatting sqref="E69">
    <cfRule type="expression" dxfId="645" priority="36">
      <formula>IF(E69="",FALSE,IF(OR(LEFT(E69,LEN(E69)-1)=LEFT(E68,LEN(E68)-1),LEFT(E69,LEN(E69)-1)=LEFT(E67,LEN(E67)-1),LEFT(E69,LEN(E69)-1)=LEFT(E66,LEN(E66)-1),LEFT(E69,1)=LEFT(E68,1)),TRUE,FALSE))</formula>
    </cfRule>
  </conditionalFormatting>
  <conditionalFormatting sqref="E71">
    <cfRule type="expression" dxfId="644" priority="33">
      <formula>IF(E71="",FALSE,IF(LEFT(E71,1)=LEFT(E70,1),TRUE,FALSE))</formula>
    </cfRule>
  </conditionalFormatting>
  <conditionalFormatting sqref="E72">
    <cfRule type="expression" dxfId="643" priority="32">
      <formula>IF(E72="",FALSE,IF(OR(LEFT(E72,LEN(E72)-1)=LEFT(E71,LEN(E71)-1),LEFT(E72,LEN(E72)-1)=LEFT(E70,LEN(E70)-1)),TRUE,FALSE))</formula>
    </cfRule>
  </conditionalFormatting>
  <conditionalFormatting sqref="E73">
    <cfRule type="expression" dxfId="642" priority="31">
      <formula>IF(E73="",FALSE,IF(OR(LEFT(E73,LEN(E73)-1)=LEFT(E72,LEN(E72)-1),LEFT(E73,LEN(E73)-1)=LEFT(E71,LEN(E71)-1),LEFT(E73,LEN(E73)-1)=LEFT(E70,LEN(E70)-1),LEFT(E73,1)=LEFT(E72,1)),TRUE,FALSE))</formula>
    </cfRule>
  </conditionalFormatting>
  <conditionalFormatting sqref="E75">
    <cfRule type="expression" dxfId="641" priority="28">
      <formula>IF(E75="",FALSE,IF(LEFT(E75,1)=LEFT(E74,1),TRUE,FALSE))</formula>
    </cfRule>
  </conditionalFormatting>
  <conditionalFormatting sqref="E76">
    <cfRule type="expression" dxfId="640" priority="27">
      <formula>IF(E76="",FALSE,IF(OR(LEFT(E76,LEN(E76)-1)=LEFT(E75,LEN(E75)-1),LEFT(E76,LEN(E76)-1)=LEFT(E74,LEN(E74)-1)),TRUE,FALSE))</formula>
    </cfRule>
  </conditionalFormatting>
  <conditionalFormatting sqref="E77">
    <cfRule type="expression" dxfId="639" priority="26">
      <formula>IF(E77="",FALSE,IF(OR(LEFT(E77,LEN(E77)-1)=LEFT(E76,LEN(E76)-1),LEFT(E77,LEN(E77)-1)=LEFT(E75,LEN(E75)-1),LEFT(E77,LEN(E77)-1)=LEFT(E74,LEN(E74)-1),LEFT(E77,1)=LEFT(E76,1)),TRUE,FALSE))</formula>
    </cfRule>
  </conditionalFormatting>
  <conditionalFormatting sqref="E79">
    <cfRule type="expression" dxfId="638" priority="23">
      <formula>IF(E79="",FALSE,IF(LEFT(E79,1)=LEFT(E78,1),TRUE,FALSE))</formula>
    </cfRule>
  </conditionalFormatting>
  <conditionalFormatting sqref="E80">
    <cfRule type="expression" dxfId="637" priority="22">
      <formula>IF(E80="",FALSE,IF(OR(LEFT(E80,LEN(E80)-1)=LEFT(E79,LEN(E79)-1),LEFT(E80,LEN(E80)-1)=LEFT(E78,LEN(E78)-1)),TRUE,FALSE))</formula>
    </cfRule>
  </conditionalFormatting>
  <conditionalFormatting sqref="E81">
    <cfRule type="expression" dxfId="636" priority="21">
      <formula>IF(E81="",FALSE,IF(OR(LEFT(E81,LEN(E81)-1)=LEFT(E80,LEN(E80)-1),LEFT(E81,LEN(E81)-1)=LEFT(E79,LEN(E79)-1),LEFT(E81,LEN(E81)-1)=LEFT(E78,LEN(E78)-1),LEFT(E81,1)=LEFT(E80,1)),TRUE,FALSE))</formula>
    </cfRule>
  </conditionalFormatting>
  <conditionalFormatting sqref="E83">
    <cfRule type="expression" dxfId="635" priority="18">
      <formula>IF(E83="",FALSE,IF(LEFT(E83,1)=LEFT(E82,1),TRUE,FALSE))</formula>
    </cfRule>
  </conditionalFormatting>
  <conditionalFormatting sqref="E84">
    <cfRule type="expression" dxfId="634" priority="17">
      <formula>IF(E84="",FALSE,IF(OR(LEFT(E84,LEN(E84)-1)=LEFT(E83,LEN(E83)-1),LEFT(E84,LEN(E84)-1)=LEFT(E82,LEN(E82)-1)),TRUE,FALSE))</formula>
    </cfRule>
  </conditionalFormatting>
  <conditionalFormatting sqref="E85">
    <cfRule type="expression" dxfId="633" priority="16">
      <formula>IF(E85="",FALSE,IF(OR(LEFT(E85,LEN(E85)-1)=LEFT(E84,LEN(E84)-1),LEFT(E85,LEN(E85)-1)=LEFT(E83,LEN(E83)-1),LEFT(E85,LEN(E85)-1)=LEFT(E82,LEN(E82)-1),LEFT(E85,1)=LEFT(E84,1)),TRUE,FALSE))</formula>
    </cfRule>
  </conditionalFormatting>
  <conditionalFormatting sqref="E87">
    <cfRule type="expression" dxfId="632" priority="13">
      <formula>IF(E87="",FALSE,IF(LEFT(E87,1)=LEFT(E86,1),TRUE,FALSE))</formula>
    </cfRule>
  </conditionalFormatting>
  <conditionalFormatting sqref="E88">
    <cfRule type="expression" dxfId="631" priority="12">
      <formula>IF(E88="",FALSE,IF(OR(LEFT(E88,LEN(E88)-1)=LEFT(E87,LEN(E87)-1),LEFT(E88,LEN(E88)-1)=LEFT(E86,LEN(E86)-1)),TRUE,FALSE))</formula>
    </cfRule>
  </conditionalFormatting>
  <conditionalFormatting sqref="E89">
    <cfRule type="expression" dxfId="630" priority="11">
      <formula>IF(E89="",FALSE,IF(OR(LEFT(E89,LEN(E89)-1)=LEFT(E88,LEN(E88)-1),LEFT(E89,LEN(E89)-1)=LEFT(E87,LEN(E87)-1),LEFT(E89,LEN(E89)-1)=LEFT(E86,LEN(E86)-1),LEFT(E89,1)=LEFT(E88,1)),TRUE,FALSE))</formula>
    </cfRule>
  </conditionalFormatting>
  <conditionalFormatting sqref="E91">
    <cfRule type="expression" dxfId="629" priority="8">
      <formula>IF(E91="",FALSE,IF(LEFT(E91,1)=LEFT(E90,1),TRUE,FALSE))</formula>
    </cfRule>
  </conditionalFormatting>
  <conditionalFormatting sqref="E92">
    <cfRule type="expression" dxfId="628" priority="7">
      <formula>IF(E92="",FALSE,IF(OR(LEFT(E92,LEN(E92)-1)=LEFT(E91,LEN(E91)-1),LEFT(E92,LEN(E92)-1)=LEFT(E90,LEN(E90)-1)),TRUE,FALSE))</formula>
    </cfRule>
  </conditionalFormatting>
  <conditionalFormatting sqref="E93">
    <cfRule type="expression" dxfId="627" priority="6">
      <formula>IF(E93="",FALSE,IF(OR(LEFT(E93,LEN(E93)-1)=LEFT(E92,LEN(E92)-1),LEFT(E93,LEN(E93)-1)=LEFT(E91,LEN(E91)-1),LEFT(E93,LEN(E93)-1)=LEFT(E90,LEN(E90)-1),LEFT(E93,1)=LEFT(E92,1)),TRUE,FALSE))</formula>
    </cfRule>
  </conditionalFormatting>
  <conditionalFormatting sqref="E95">
    <cfRule type="expression" dxfId="626" priority="3">
      <formula>IF(E95="",FALSE,IF(LEFT(E95,1)=LEFT(E94,1),TRUE,FALSE))</formula>
    </cfRule>
  </conditionalFormatting>
  <conditionalFormatting sqref="E96">
    <cfRule type="expression" dxfId="625" priority="2">
      <formula>IF(E96="",FALSE,IF(OR(LEFT(E96,LEN(E96)-1)=LEFT(E95,LEN(E95)-1),LEFT(E96,LEN(E96)-1)=LEFT(E94,LEN(E94)-1)),TRUE,FALSE))</formula>
    </cfRule>
  </conditionalFormatting>
  <conditionalFormatting sqref="E97">
    <cfRule type="expression" dxfId="624" priority="1">
      <formula>IF(E97="",FALSE,IF(OR(LEFT(E97,LEN(E97)-1)=LEFT(E96,LEN(E96)-1),LEFT(E97,LEN(E97)-1)=LEFT(E95,LEN(E95)-1),LEFT(E97,LEN(E97)-1)=LEFT(E94,LEN(E94)-1),LEFT(E97,1)=LEFT(E96,1)),TRUE,FALSE))</formula>
    </cfRule>
  </conditionalFormatting>
  <conditionalFormatting sqref="G2">
    <cfRule type="expression" dxfId="623" priority="119">
      <formula>IF(SUM(G2:G3)&gt;3.7,TRUE,FALSE)</formula>
    </cfRule>
  </conditionalFormatting>
  <conditionalFormatting sqref="G3">
    <cfRule type="expression" dxfId="622" priority="120">
      <formula>IF(SUM(G2:G3)&gt;3.7,TRUE,FALSE)</formula>
    </cfRule>
  </conditionalFormatting>
  <conditionalFormatting sqref="G6">
    <cfRule type="expression" dxfId="621" priority="114">
      <formula>IF(SUM(G6:G7)&gt;3.7,TRUE,FALSE)</formula>
    </cfRule>
  </conditionalFormatting>
  <conditionalFormatting sqref="G7">
    <cfRule type="expression" dxfId="620" priority="115">
      <formula>IF(SUM(G6:G7)&gt;3.7,TRUE,FALSE)</formula>
    </cfRule>
  </conditionalFormatting>
  <conditionalFormatting sqref="G10">
    <cfRule type="expression" dxfId="619" priority="109">
      <formula>IF(SUM(G10:G11)&gt;3.7,TRUE,FALSE)</formula>
    </cfRule>
  </conditionalFormatting>
  <conditionalFormatting sqref="G11">
    <cfRule type="expression" dxfId="618" priority="110">
      <formula>IF(SUM(G10:G11)&gt;3.7,TRUE,FALSE)</formula>
    </cfRule>
  </conditionalFormatting>
  <conditionalFormatting sqref="G14">
    <cfRule type="expression" dxfId="617" priority="104">
      <formula>IF(SUM(G14:G15)&gt;3.7,TRUE,FALSE)</formula>
    </cfRule>
  </conditionalFormatting>
  <conditionalFormatting sqref="G15">
    <cfRule type="expression" dxfId="616" priority="105">
      <formula>IF(SUM(G14:G15)&gt;3.7,TRUE,FALSE)</formula>
    </cfRule>
  </conditionalFormatting>
  <conditionalFormatting sqref="G18">
    <cfRule type="expression" dxfId="615" priority="99">
      <formula>IF(SUM(G18:G19)&gt;3.7,TRUE,FALSE)</formula>
    </cfRule>
  </conditionalFormatting>
  <conditionalFormatting sqref="G19">
    <cfRule type="expression" dxfId="614" priority="100">
      <formula>IF(SUM(G18:G19)&gt;3.7,TRUE,FALSE)</formula>
    </cfRule>
  </conditionalFormatting>
  <conditionalFormatting sqref="G22">
    <cfRule type="expression" dxfId="613" priority="94">
      <formula>IF(SUM(G22:G23)&gt;3.7,TRUE,FALSE)</formula>
    </cfRule>
  </conditionalFormatting>
  <conditionalFormatting sqref="G23">
    <cfRule type="expression" dxfId="612" priority="95">
      <formula>IF(SUM(G22:G23)&gt;3.7,TRUE,FALSE)</formula>
    </cfRule>
  </conditionalFormatting>
  <conditionalFormatting sqref="G26">
    <cfRule type="expression" dxfId="611" priority="89">
      <formula>IF(SUM(G26:G27)&gt;3.7,TRUE,FALSE)</formula>
    </cfRule>
  </conditionalFormatting>
  <conditionalFormatting sqref="G27">
    <cfRule type="expression" dxfId="610" priority="90">
      <formula>IF(SUM(G26:G27)&gt;3.7,TRUE,FALSE)</formula>
    </cfRule>
  </conditionalFormatting>
  <conditionalFormatting sqref="G30">
    <cfRule type="expression" dxfId="609" priority="84">
      <formula>IF(SUM(G30:G31)&gt;3.7,TRUE,FALSE)</formula>
    </cfRule>
  </conditionalFormatting>
  <conditionalFormatting sqref="G31">
    <cfRule type="expression" dxfId="608" priority="85">
      <formula>IF(SUM(G30:G31)&gt;3.7,TRUE,FALSE)</formula>
    </cfRule>
  </conditionalFormatting>
  <conditionalFormatting sqref="G34">
    <cfRule type="expression" dxfId="607" priority="79">
      <formula>IF(SUM(G34:G35)&gt;3.7,TRUE,FALSE)</formula>
    </cfRule>
  </conditionalFormatting>
  <conditionalFormatting sqref="G35">
    <cfRule type="expression" dxfId="606" priority="80">
      <formula>IF(SUM(G34:G35)&gt;3.7,TRUE,FALSE)</formula>
    </cfRule>
  </conditionalFormatting>
  <conditionalFormatting sqref="G38">
    <cfRule type="expression" dxfId="605" priority="74">
      <formula>IF(SUM(G38:G39)&gt;3.7,TRUE,FALSE)</formula>
    </cfRule>
  </conditionalFormatting>
  <conditionalFormatting sqref="G39">
    <cfRule type="expression" dxfId="604" priority="75">
      <formula>IF(SUM(G38:G39)&gt;3.7,TRUE,FALSE)</formula>
    </cfRule>
  </conditionalFormatting>
  <conditionalFormatting sqref="G42">
    <cfRule type="expression" dxfId="603" priority="69">
      <formula>IF(SUM(G42:G43)&gt;3.7,TRUE,FALSE)</formula>
    </cfRule>
  </conditionalFormatting>
  <conditionalFormatting sqref="G43">
    <cfRule type="expression" dxfId="602" priority="70">
      <formula>IF(SUM(G42:G43)&gt;3.7,TRUE,FALSE)</formula>
    </cfRule>
  </conditionalFormatting>
  <conditionalFormatting sqref="G46">
    <cfRule type="expression" dxfId="601" priority="64">
      <formula>IF(SUM(G46:G47)&gt;3.7,TRUE,FALSE)</formula>
    </cfRule>
  </conditionalFormatting>
  <conditionalFormatting sqref="G47">
    <cfRule type="expression" dxfId="600" priority="65">
      <formula>IF(SUM(G46:G47)&gt;3.7,TRUE,FALSE)</formula>
    </cfRule>
  </conditionalFormatting>
  <conditionalFormatting sqref="G50">
    <cfRule type="expression" dxfId="599" priority="59">
      <formula>IF(SUM(G50:G51)&gt;3.7,TRUE,FALSE)</formula>
    </cfRule>
  </conditionalFormatting>
  <conditionalFormatting sqref="G51">
    <cfRule type="expression" dxfId="598" priority="60">
      <formula>IF(SUM(G50:G51)&gt;3.7,TRUE,FALSE)</formula>
    </cfRule>
  </conditionalFormatting>
  <conditionalFormatting sqref="G54">
    <cfRule type="expression" dxfId="597" priority="54">
      <formula>IF(SUM(G54:G55)&gt;3.7,TRUE,FALSE)</formula>
    </cfRule>
  </conditionalFormatting>
  <conditionalFormatting sqref="G55">
    <cfRule type="expression" dxfId="596" priority="55">
      <formula>IF(SUM(G54:G55)&gt;3.7,TRUE,FALSE)</formula>
    </cfRule>
  </conditionalFormatting>
  <conditionalFormatting sqref="G58">
    <cfRule type="expression" dxfId="595" priority="49">
      <formula>IF(SUM(G58:G59)&gt;3.7,TRUE,FALSE)</formula>
    </cfRule>
  </conditionalFormatting>
  <conditionalFormatting sqref="G59">
    <cfRule type="expression" dxfId="594" priority="50">
      <formula>IF(SUM(G58:G59)&gt;3.7,TRUE,FALSE)</formula>
    </cfRule>
  </conditionalFormatting>
  <conditionalFormatting sqref="G62">
    <cfRule type="expression" dxfId="593" priority="44">
      <formula>IF(SUM(G62:G63)&gt;3.7,TRUE,FALSE)</formula>
    </cfRule>
  </conditionalFormatting>
  <conditionalFormatting sqref="G63">
    <cfRule type="expression" dxfId="592" priority="45">
      <formula>IF(SUM(G62:G63)&gt;3.7,TRUE,FALSE)</formula>
    </cfRule>
  </conditionalFormatting>
  <conditionalFormatting sqref="G66">
    <cfRule type="expression" dxfId="591" priority="39">
      <formula>IF(SUM(G66:G67)&gt;3.7,TRUE,FALSE)</formula>
    </cfRule>
  </conditionalFormatting>
  <conditionalFormatting sqref="G67">
    <cfRule type="expression" dxfId="590" priority="40">
      <formula>IF(SUM(G66:G67)&gt;3.7,TRUE,FALSE)</formula>
    </cfRule>
  </conditionalFormatting>
  <conditionalFormatting sqref="G70">
    <cfRule type="expression" dxfId="589" priority="34">
      <formula>IF(SUM(G70:G71)&gt;3.7,TRUE,FALSE)</formula>
    </cfRule>
  </conditionalFormatting>
  <conditionalFormatting sqref="G71">
    <cfRule type="expression" dxfId="588" priority="35">
      <formula>IF(SUM(G70:G71)&gt;3.7,TRUE,FALSE)</formula>
    </cfRule>
  </conditionalFormatting>
  <conditionalFormatting sqref="G74">
    <cfRule type="expression" dxfId="587" priority="29">
      <formula>IF(SUM(G74:G75)&gt;3.7,TRUE,FALSE)</formula>
    </cfRule>
  </conditionalFormatting>
  <conditionalFormatting sqref="G75">
    <cfRule type="expression" dxfId="586" priority="30">
      <formula>IF(SUM(G74:G75)&gt;3.7,TRUE,FALSE)</formula>
    </cfRule>
  </conditionalFormatting>
  <conditionalFormatting sqref="G78">
    <cfRule type="expression" dxfId="585" priority="24">
      <formula>IF(SUM(G78:G79)&gt;3.7,TRUE,FALSE)</formula>
    </cfRule>
  </conditionalFormatting>
  <conditionalFormatting sqref="G79">
    <cfRule type="expression" dxfId="584" priority="25">
      <formula>IF(SUM(G78:G79)&gt;3.7,TRUE,FALSE)</formula>
    </cfRule>
  </conditionalFormatting>
  <conditionalFormatting sqref="G82">
    <cfRule type="expression" dxfId="583" priority="19">
      <formula>IF(SUM(G82:G83)&gt;3.7,TRUE,FALSE)</formula>
    </cfRule>
  </conditionalFormatting>
  <conditionalFormatting sqref="G83">
    <cfRule type="expression" dxfId="582" priority="20">
      <formula>IF(SUM(G82:G83)&gt;3.7,TRUE,FALSE)</formula>
    </cfRule>
  </conditionalFormatting>
  <conditionalFormatting sqref="G86">
    <cfRule type="expression" dxfId="581" priority="14">
      <formula>IF(SUM(G86:G87)&gt;3.7,TRUE,FALSE)</formula>
    </cfRule>
  </conditionalFormatting>
  <conditionalFormatting sqref="G87">
    <cfRule type="expression" dxfId="580" priority="15">
      <formula>IF(SUM(G86:G87)&gt;3.7,TRUE,FALSE)</formula>
    </cfRule>
  </conditionalFormatting>
  <conditionalFormatting sqref="G90">
    <cfRule type="expression" dxfId="579" priority="9">
      <formula>IF(SUM(G90:G91)&gt;3.7,TRUE,FALSE)</formula>
    </cfRule>
  </conditionalFormatting>
  <conditionalFormatting sqref="G91">
    <cfRule type="expression" dxfId="578" priority="10">
      <formula>IF(SUM(G90:G91)&gt;3.7,TRUE,FALSE)</formula>
    </cfRule>
  </conditionalFormatting>
  <conditionalFormatting sqref="G94">
    <cfRule type="expression" dxfId="577" priority="4">
      <formula>IF(SUM(G94:G95)&gt;3.7,TRUE,FALSE)</formula>
    </cfRule>
  </conditionalFormatting>
  <conditionalFormatting sqref="G95">
    <cfRule type="expression" dxfId="576" priority="5">
      <formula>IF(SUM(G94:G95)&gt;3.7,TRUE,FALSE)</formula>
    </cfRule>
  </conditionalFormatting>
  <dataValidations count="2">
    <dataValidation type="custom" showErrorMessage="1" error="Please enter the diver's CLUB" sqref="E2 E6 E10 E14 E18 E22 E26 E30 E34 E38 E42 E46 E50 E54 E58 E62 E66 E70 E74 E78 E82 E86 E90 E94" xr:uid="{EBD88CAB-6A3C-4026-86D6-7987F0294614}">
      <formula1>IF(C2&lt;&gt;"",TRUE,FALSE)</formula1>
    </dataValidation>
    <dataValidation type="custom" allowBlank="1" showInputMessage="1" showErrorMessage="1" error="Please enter the FIRST and LAST names of the diver" sqref="B2:B97" xr:uid="{1EA3C4A1-1EEA-4C1A-8605-544268ADAB32}">
      <formula1>IF(FIND(" ",B2)&gt;1,TRUE,FALSE)</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DropDown="1" showErrorMessage="1" errorTitle="Invalid score" error="Oops!" xr:uid="{4DD6A4F3-4A0B-4719-BC03-868B96748466}">
          <x14:formula1>
            <xm:f>DD!$H$1:$H$21</xm:f>
          </x14:formula1>
          <xm:sqref>H2:L97</xm:sqref>
        </x14:dataValidation>
        <x14:dataValidation type="list" showErrorMessage="1" errorTitle="Oops!" error="Please enter one of the pools in this competition" xr:uid="{685CDE2F-A816-44C1-AD50-51F5D0766B84}">
          <x14:formula1>
            <xm:f>DD!$E$1:$E$14</xm:f>
          </x14:formula1>
          <xm:sqref>C2:C97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CCD60-E482-49DB-A51F-1BF7EEA1BA14}">
  <dimension ref="A1:AD123"/>
  <sheetViews>
    <sheetView zoomScaleNormal="100" workbookViewId="0">
      <pane ySplit="1" topLeftCell="A2" activePane="bottomLeft" state="frozen"/>
      <selection activeCell="D8" sqref="D8"/>
      <selection pane="bottomLeft" activeCell="F15" sqref="F15"/>
    </sheetView>
  </sheetViews>
  <sheetFormatPr defaultColWidth="9.140625" defaultRowHeight="15" x14ac:dyDescent="0.25"/>
  <cols>
    <col min="1" max="1" width="3.85546875" customWidth="1"/>
    <col min="2" max="2" width="24.7109375" customWidth="1"/>
    <col min="3" max="3" width="8.42578125" style="10" customWidth="1"/>
    <col min="4" max="4" width="7.85546875" style="10" customWidth="1"/>
    <col min="5" max="5" width="15.7109375" style="10" customWidth="1"/>
    <col min="6" max="6" width="29.85546875" customWidth="1"/>
    <col min="7" max="13" width="9.140625" style="10"/>
    <col min="16" max="16" width="0" hidden="1" customWidth="1"/>
    <col min="17" max="30" width="9.140625" hidden="1" customWidth="1"/>
  </cols>
  <sheetData>
    <row r="1" spans="1:19" s="7" customFormat="1" ht="26.25" customHeight="1" x14ac:dyDescent="0.25">
      <c r="A1" s="6" t="s">
        <v>220</v>
      </c>
      <c r="B1" s="6" t="s">
        <v>244</v>
      </c>
      <c r="C1" s="6" t="s">
        <v>215</v>
      </c>
      <c r="D1" s="6"/>
      <c r="E1" s="6" t="s">
        <v>185</v>
      </c>
      <c r="F1" s="6" t="s">
        <v>207</v>
      </c>
      <c r="G1" s="6" t="s">
        <v>184</v>
      </c>
      <c r="H1" s="6" t="s">
        <v>208</v>
      </c>
      <c r="I1" s="6" t="s">
        <v>209</v>
      </c>
      <c r="J1" s="6" t="s">
        <v>210</v>
      </c>
      <c r="K1" s="6" t="s">
        <v>211</v>
      </c>
      <c r="L1" s="6" t="s">
        <v>212</v>
      </c>
      <c r="M1" s="6" t="s">
        <v>213</v>
      </c>
      <c r="N1" s="6" t="s">
        <v>214</v>
      </c>
      <c r="O1" s="6" t="s">
        <v>216</v>
      </c>
    </row>
    <row r="2" spans="1:19" x14ac:dyDescent="0.25">
      <c r="A2" s="97">
        <v>1</v>
      </c>
      <c r="B2" s="98"/>
      <c r="C2" s="99"/>
      <c r="D2" s="10">
        <v>1</v>
      </c>
      <c r="E2" s="5"/>
      <c r="F2" t="str">
        <f>IF($E2="","",IF(ISNA(VLOOKUP($E2,DD!$A$2:$C$150,2,0)),"NO SUCH DIVE",VLOOKUP($E2,DD!$A$2:$C$150,2,0)))</f>
        <v/>
      </c>
      <c r="G2" s="10" t="str">
        <f>IF($E2="","",IF(ISNA(VLOOKUP($E2,DD!$A$2:$C$150,3,0)),"",VLOOKUP($E2,DD!$A$2:$C$150,3,0)))</f>
        <v/>
      </c>
      <c r="H2" s="8"/>
      <c r="I2" s="8"/>
      <c r="J2" s="8"/>
      <c r="K2" s="8"/>
      <c r="L2" s="8"/>
      <c r="M2" s="5"/>
      <c r="N2" s="78">
        <f>IF(G2="",0,IF(COUNT(H2:L2)=3,IF(M2&lt;&gt;"",(SUM(H2:J2)-6)*G2,SUM(H2:J2)*G2),IF(M2&lt;&gt;"",(SUM(H2:L2)-MAX(H2:L2)-MIN(H2:L2)-6)*G2,(SUM(H2:L2)-MAX(H2:L2)-MIN(H2:L2))*G2)))</f>
        <v>0</v>
      </c>
      <c r="O2" s="78">
        <f>IF(N2="","",N2)</f>
        <v>0</v>
      </c>
      <c r="Q2" s="36"/>
      <c r="R2" s="36"/>
      <c r="S2" s="36"/>
    </row>
    <row r="3" spans="1:19" x14ac:dyDescent="0.25">
      <c r="A3" s="97"/>
      <c r="B3" s="98"/>
      <c r="C3" s="99"/>
      <c r="D3" s="10">
        <v>2</v>
      </c>
      <c r="E3" s="5"/>
      <c r="F3" t="str">
        <f>IF($E3="","",IF(ISNA(VLOOKUP($E3,DD!$A$2:$C$150,2,0)),"NO SUCH DIVE",VLOOKUP($E3,DD!$A$2:$C$150,2,0)))</f>
        <v/>
      </c>
      <c r="G3" s="10" t="str">
        <f>IF($E3="","",IF(ISNA(VLOOKUP($E3,DD!$A$2:$C$150,3,0)),"",VLOOKUP($E3,DD!$A$2:$C$150,3,0)))</f>
        <v/>
      </c>
      <c r="H3" s="8"/>
      <c r="I3" s="8"/>
      <c r="J3" s="8"/>
      <c r="K3" s="8"/>
      <c r="L3" s="8"/>
      <c r="M3" s="5"/>
      <c r="N3" s="78">
        <f t="shared" ref="N3:N66" si="0">IF(G3="",0,IF(COUNT(H3:L3)=3,IF(M3&lt;&gt;"",(SUM(H3:J3)-6)*G3,SUM(H3:J3)*G3),IF(M3&lt;&gt;"",(SUM(H3:L3)-MAX(H3:L3)-MIN(H3:L3)-6)*G3,(SUM(H3:L3)-MAX(H3:L3)-MIN(H3:L3))*G3)))</f>
        <v>0</v>
      </c>
      <c r="O3" s="78">
        <f>IF(N3="",O2,N3+O2)</f>
        <v>0</v>
      </c>
      <c r="Q3" s="35"/>
      <c r="R3" s="35"/>
      <c r="S3" s="35"/>
    </row>
    <row r="4" spans="1:19" ht="15.75" thickBot="1" x14ac:dyDescent="0.3">
      <c r="A4" s="97"/>
      <c r="B4" s="98"/>
      <c r="C4" s="99"/>
      <c r="D4" s="10">
        <v>3</v>
      </c>
      <c r="E4" s="5"/>
      <c r="F4" t="str">
        <f>IF($E4="","",IF(ISNA(VLOOKUP($E4,DD!$A$2:$C$150,2,0)),"NO SUCH DIVE",VLOOKUP($E4,DD!$A$2:$C$150,2,0)))</f>
        <v/>
      </c>
      <c r="G4" s="10" t="str">
        <f>IF($E4="","",IF(ISNA(VLOOKUP($E4,DD!$A$2:$C$150,3,0)),"",VLOOKUP($E4,DD!$A$2:$C$150,3,0)))</f>
        <v/>
      </c>
      <c r="H4" s="8"/>
      <c r="I4" s="8"/>
      <c r="J4" s="8"/>
      <c r="K4" s="8"/>
      <c r="L4" s="8"/>
      <c r="M4" s="5"/>
      <c r="N4" s="78">
        <f t="shared" si="0"/>
        <v>0</v>
      </c>
      <c r="O4" s="78">
        <f>IF(N4="",O3,N4+O3)</f>
        <v>0</v>
      </c>
      <c r="Q4" s="35"/>
      <c r="R4" s="35"/>
      <c r="S4" s="35"/>
    </row>
    <row r="5" spans="1:19" ht="15.75" thickBot="1" x14ac:dyDescent="0.3">
      <c r="A5" s="97"/>
      <c r="B5" s="98"/>
      <c r="C5" s="99"/>
      <c r="D5" s="10">
        <v>4</v>
      </c>
      <c r="E5" s="5"/>
      <c r="F5" t="str">
        <f>IF($E5="","",IF(ISNA(VLOOKUP($E5,DD!$A$2:$C$150,2,0)),"NO SUCH DIVE",VLOOKUP($E5,DD!$A$2:$C$150,2,0)))</f>
        <v/>
      </c>
      <c r="G5" s="10" t="str">
        <f>IF($E5="","",IF(ISNA(VLOOKUP($E5,DD!$A$2:$C$150,3,0)),"",VLOOKUP($E5,DD!$A$2:$C$150,3,0)))</f>
        <v/>
      </c>
      <c r="H5" s="8"/>
      <c r="I5" s="8"/>
      <c r="J5" s="8"/>
      <c r="K5" s="8"/>
      <c r="L5" s="8"/>
      <c r="M5" s="5"/>
      <c r="N5" s="78">
        <f t="shared" si="0"/>
        <v>0</v>
      </c>
      <c r="O5" s="79">
        <f>IF(N5="",O4,N5+O4)</f>
        <v>0</v>
      </c>
      <c r="Q5" s="35">
        <f>IF(O5&lt;&gt;"",O5+A2/10000,0)</f>
        <v>1E-4</v>
      </c>
      <c r="R5" s="35">
        <f>B2</f>
        <v>0</v>
      </c>
      <c r="S5" s="35">
        <f>C2</f>
        <v>0</v>
      </c>
    </row>
    <row r="6" spans="1:19" x14ac:dyDescent="0.25">
      <c r="A6" s="94">
        <v>2</v>
      </c>
      <c r="B6" s="95"/>
      <c r="C6" s="96"/>
      <c r="D6" s="18">
        <v>1</v>
      </c>
      <c r="E6" s="19"/>
      <c r="F6" s="20" t="str">
        <f>IF($E6="","",IF(ISNA(VLOOKUP($E6,DD!$A$2:$C$150,2,0)),"NO SUCH DIVE",VLOOKUP($E6,DD!$A$2:$C$150,2,0)))</f>
        <v/>
      </c>
      <c r="G6" s="18" t="str">
        <f>IF($E6="","",IF(ISNA(VLOOKUP($E6,DD!$A$2:$C$150,3,0)),"",VLOOKUP($E6,DD!$A$2:$C$150,3,0)))</f>
        <v/>
      </c>
      <c r="H6" s="21"/>
      <c r="I6" s="21"/>
      <c r="J6" s="21"/>
      <c r="K6" s="21"/>
      <c r="L6" s="21"/>
      <c r="M6" s="19"/>
      <c r="N6" s="80">
        <f t="shared" si="0"/>
        <v>0</v>
      </c>
      <c r="O6" s="80">
        <f t="shared" ref="O6" si="1">IF(N6="","",N6)</f>
        <v>0</v>
      </c>
      <c r="Q6" s="36"/>
      <c r="R6" s="36"/>
      <c r="S6" s="36"/>
    </row>
    <row r="7" spans="1:19" x14ac:dyDescent="0.25">
      <c r="A7" s="94"/>
      <c r="B7" s="95"/>
      <c r="C7" s="96"/>
      <c r="D7" s="18">
        <v>2</v>
      </c>
      <c r="E7" s="19"/>
      <c r="F7" s="20" t="str">
        <f>IF($E7="","",IF(ISNA(VLOOKUP($E7,DD!$A$2:$C$150,2,0)),"NO SUCH DIVE",VLOOKUP($E7,DD!$A$2:$C$150,2,0)))</f>
        <v/>
      </c>
      <c r="G7" s="18" t="str">
        <f>IF($E7="","",IF(ISNA(VLOOKUP($E7,DD!$A$2:$C$150,3,0)),"",VLOOKUP($E7,DD!$A$2:$C$150,3,0)))</f>
        <v/>
      </c>
      <c r="H7" s="21"/>
      <c r="I7" s="21"/>
      <c r="J7" s="21"/>
      <c r="K7" s="21"/>
      <c r="L7" s="21"/>
      <c r="M7" s="19"/>
      <c r="N7" s="80">
        <f t="shared" si="0"/>
        <v>0</v>
      </c>
      <c r="O7" s="80">
        <f t="shared" ref="O7:O9" si="2">IF(N7="",O6,N7+O6)</f>
        <v>0</v>
      </c>
      <c r="Q7" s="35"/>
      <c r="R7" s="35"/>
      <c r="S7" s="35"/>
    </row>
    <row r="8" spans="1:19" ht="15.75" thickBot="1" x14ac:dyDescent="0.3">
      <c r="A8" s="94"/>
      <c r="B8" s="95"/>
      <c r="C8" s="96"/>
      <c r="D8" s="18">
        <v>3</v>
      </c>
      <c r="E8" s="19"/>
      <c r="F8" s="20" t="str">
        <f>IF($E8="","",IF(ISNA(VLOOKUP($E8,DD!$A$2:$C$150,2,0)),"NO SUCH DIVE",VLOOKUP($E8,DD!$A$2:$C$150,2,0)))</f>
        <v/>
      </c>
      <c r="G8" s="18" t="str">
        <f>IF($E8="","",IF(ISNA(VLOOKUP($E8,DD!$A$2:$C$150,3,0)),"",VLOOKUP($E8,DD!$A$2:$C$150,3,0)))</f>
        <v/>
      </c>
      <c r="H8" s="21"/>
      <c r="I8" s="21"/>
      <c r="J8" s="21"/>
      <c r="K8" s="21"/>
      <c r="L8" s="21"/>
      <c r="M8" s="19"/>
      <c r="N8" s="80">
        <f t="shared" si="0"/>
        <v>0</v>
      </c>
      <c r="O8" s="80">
        <f t="shared" si="2"/>
        <v>0</v>
      </c>
      <c r="Q8" s="35"/>
      <c r="R8" s="35"/>
      <c r="S8" s="35"/>
    </row>
    <row r="9" spans="1:19" ht="15.75" thickBot="1" x14ac:dyDescent="0.3">
      <c r="A9" s="94"/>
      <c r="B9" s="95"/>
      <c r="C9" s="96"/>
      <c r="D9" s="18">
        <v>4</v>
      </c>
      <c r="E9" s="19"/>
      <c r="F9" s="20" t="str">
        <f>IF($E9="","",IF(ISNA(VLOOKUP($E9,DD!$A$2:$C$150,2,0)),"NO SUCH DIVE",VLOOKUP($E9,DD!$A$2:$C$150,2,0)))</f>
        <v/>
      </c>
      <c r="G9" s="18" t="str">
        <f>IF($E9="","",IF(ISNA(VLOOKUP($E9,DD!$A$2:$C$150,3,0)),"",VLOOKUP($E9,DD!$A$2:$C$150,3,0)))</f>
        <v/>
      </c>
      <c r="H9" s="21"/>
      <c r="I9" s="21"/>
      <c r="J9" s="21"/>
      <c r="K9" s="21"/>
      <c r="L9" s="21"/>
      <c r="M9" s="19"/>
      <c r="N9" s="80">
        <f t="shared" si="0"/>
        <v>0</v>
      </c>
      <c r="O9" s="81">
        <f t="shared" si="2"/>
        <v>0</v>
      </c>
      <c r="Q9" s="35">
        <f t="shared" ref="Q9" si="3">IF(O9&lt;&gt;"",O9+A6/10000,0)</f>
        <v>2.0000000000000001E-4</v>
      </c>
      <c r="R9" s="35">
        <f t="shared" ref="R9:S9" si="4">B6</f>
        <v>0</v>
      </c>
      <c r="S9" s="35">
        <f t="shared" si="4"/>
        <v>0</v>
      </c>
    </row>
    <row r="10" spans="1:19" x14ac:dyDescent="0.25">
      <c r="A10" s="97">
        <v>3</v>
      </c>
      <c r="B10" s="98"/>
      <c r="C10" s="99"/>
      <c r="D10" s="10">
        <v>1</v>
      </c>
      <c r="E10" s="5"/>
      <c r="F10" t="str">
        <f>IF($E10="","",IF(ISNA(VLOOKUP($E10,DD!$A$2:$C$150,2,0)),"NO SUCH DIVE",VLOOKUP($E10,DD!$A$2:$C$150,2,0)))</f>
        <v/>
      </c>
      <c r="G10" s="10" t="str">
        <f>IF($E10="","",IF(ISNA(VLOOKUP($E10,DD!$A$2:$C$150,3,0)),"",VLOOKUP($E10,DD!$A$2:$C$150,3,0)))</f>
        <v/>
      </c>
      <c r="H10" s="8"/>
      <c r="I10" s="8"/>
      <c r="J10" s="8"/>
      <c r="K10" s="8"/>
      <c r="L10" s="8"/>
      <c r="M10" s="5"/>
      <c r="N10" s="78">
        <f t="shared" si="0"/>
        <v>0</v>
      </c>
      <c r="O10" s="78">
        <f t="shared" ref="O10" si="5">IF(N10="","",N10)</f>
        <v>0</v>
      </c>
      <c r="Q10" s="36"/>
      <c r="R10" s="36"/>
      <c r="S10" s="36"/>
    </row>
    <row r="11" spans="1:19" x14ac:dyDescent="0.25">
      <c r="A11" s="97"/>
      <c r="B11" s="98"/>
      <c r="C11" s="99"/>
      <c r="D11" s="10">
        <v>2</v>
      </c>
      <c r="E11" s="5"/>
      <c r="F11" t="str">
        <f>IF($E11="","",IF(ISNA(VLOOKUP($E11,DD!$A$2:$C$150,2,0)),"NO SUCH DIVE",VLOOKUP($E11,DD!$A$2:$C$150,2,0)))</f>
        <v/>
      </c>
      <c r="G11" s="10" t="str">
        <f>IF($E11="","",IF(ISNA(VLOOKUP($E11,DD!$A$2:$C$150,3,0)),"",VLOOKUP($E11,DD!$A$2:$C$150,3,0)))</f>
        <v/>
      </c>
      <c r="H11" s="8"/>
      <c r="I11" s="8"/>
      <c r="J11" s="8"/>
      <c r="K11" s="8"/>
      <c r="L11" s="8"/>
      <c r="M11" s="5"/>
      <c r="N11" s="78">
        <f t="shared" si="0"/>
        <v>0</v>
      </c>
      <c r="O11" s="78">
        <f t="shared" ref="O11:O13" si="6">IF(N11="",O10,N11+O10)</f>
        <v>0</v>
      </c>
      <c r="Q11" s="35"/>
      <c r="R11" s="35"/>
      <c r="S11" s="35"/>
    </row>
    <row r="12" spans="1:19" ht="15.75" thickBot="1" x14ac:dyDescent="0.3">
      <c r="A12" s="97"/>
      <c r="B12" s="98"/>
      <c r="C12" s="99"/>
      <c r="D12" s="10">
        <v>3</v>
      </c>
      <c r="E12" s="5"/>
      <c r="F12" t="str">
        <f>IF($E12="","",IF(ISNA(VLOOKUP($E12,DD!$A$2:$C$150,2,0)),"NO SUCH DIVE",VLOOKUP($E12,DD!$A$2:$C$150,2,0)))</f>
        <v/>
      </c>
      <c r="G12" s="10" t="str">
        <f>IF($E12="","",IF(ISNA(VLOOKUP($E12,DD!$A$2:$C$150,3,0)),"",VLOOKUP($E12,DD!$A$2:$C$150,3,0)))</f>
        <v/>
      </c>
      <c r="H12" s="8"/>
      <c r="I12" s="8"/>
      <c r="J12" s="8"/>
      <c r="K12" s="8"/>
      <c r="L12" s="8"/>
      <c r="M12" s="5"/>
      <c r="N12" s="78">
        <f t="shared" si="0"/>
        <v>0</v>
      </c>
      <c r="O12" s="78">
        <f t="shared" si="6"/>
        <v>0</v>
      </c>
      <c r="Q12" s="35"/>
      <c r="R12" s="35"/>
      <c r="S12" s="35"/>
    </row>
    <row r="13" spans="1:19" ht="15.75" thickBot="1" x14ac:dyDescent="0.3">
      <c r="A13" s="97"/>
      <c r="B13" s="98"/>
      <c r="C13" s="99"/>
      <c r="D13" s="10">
        <v>4</v>
      </c>
      <c r="E13" s="5"/>
      <c r="F13" t="str">
        <f>IF($E13="","",IF(ISNA(VLOOKUP($E13,DD!$A$2:$C$150,2,0)),"NO SUCH DIVE",VLOOKUP($E13,DD!$A$2:$C$150,2,0)))</f>
        <v/>
      </c>
      <c r="G13" s="10" t="str">
        <f>IF($E13="","",IF(ISNA(VLOOKUP($E13,DD!$A$2:$C$150,3,0)),"",VLOOKUP($E13,DD!$A$2:$C$150,3,0)))</f>
        <v/>
      </c>
      <c r="H13" s="8"/>
      <c r="I13" s="8"/>
      <c r="J13" s="8"/>
      <c r="K13" s="8"/>
      <c r="L13" s="8"/>
      <c r="M13" s="5"/>
      <c r="N13" s="78">
        <f t="shared" si="0"/>
        <v>0</v>
      </c>
      <c r="O13" s="79">
        <f t="shared" si="6"/>
        <v>0</v>
      </c>
      <c r="Q13" s="35">
        <f t="shared" ref="Q13" si="7">IF(O13&lt;&gt;"",O13+A10/10000,0)</f>
        <v>2.9999999999999997E-4</v>
      </c>
      <c r="R13" s="35">
        <f t="shared" ref="R13:S13" si="8">B10</f>
        <v>0</v>
      </c>
      <c r="S13" s="35">
        <f t="shared" si="8"/>
        <v>0</v>
      </c>
    </row>
    <row r="14" spans="1:19" x14ac:dyDescent="0.25">
      <c r="A14" s="94">
        <v>4</v>
      </c>
      <c r="B14" s="95"/>
      <c r="C14" s="96"/>
      <c r="D14" s="18">
        <v>1</v>
      </c>
      <c r="E14" s="19"/>
      <c r="F14" s="20" t="str">
        <f>IF($E14="","",IF(ISNA(VLOOKUP($E14,DD!$A$2:$C$150,2,0)),"NO SUCH DIVE",VLOOKUP($E14,DD!$A$2:$C$150,2,0)))</f>
        <v/>
      </c>
      <c r="G14" s="18" t="str">
        <f>IF($E14="","",IF(ISNA(VLOOKUP($E14,DD!$A$2:$C$150,3,0)),"",VLOOKUP($E14,DD!$A$2:$C$150,3,0)))</f>
        <v/>
      </c>
      <c r="H14" s="21"/>
      <c r="I14" s="21"/>
      <c r="J14" s="21"/>
      <c r="K14" s="21"/>
      <c r="L14" s="21"/>
      <c r="M14" s="19"/>
      <c r="N14" s="80">
        <f t="shared" si="0"/>
        <v>0</v>
      </c>
      <c r="O14" s="80">
        <f t="shared" ref="O14" si="9">IF(N14="","",N14)</f>
        <v>0</v>
      </c>
      <c r="Q14" s="36"/>
      <c r="R14" s="36"/>
      <c r="S14" s="36"/>
    </row>
    <row r="15" spans="1:19" x14ac:dyDescent="0.25">
      <c r="A15" s="94"/>
      <c r="B15" s="95"/>
      <c r="C15" s="96"/>
      <c r="D15" s="18">
        <v>2</v>
      </c>
      <c r="E15" s="19"/>
      <c r="F15" s="20" t="str">
        <f>IF($E15="","",IF(ISNA(VLOOKUP($E15,DD!$A$2:$C$150,2,0)),"NO SUCH DIVE",VLOOKUP($E15,DD!$A$2:$C$150,2,0)))</f>
        <v/>
      </c>
      <c r="G15" s="18" t="str">
        <f>IF($E15="","",IF(ISNA(VLOOKUP($E15,DD!$A$2:$C$150,3,0)),"",VLOOKUP($E15,DD!$A$2:$C$150,3,0)))</f>
        <v/>
      </c>
      <c r="H15" s="21"/>
      <c r="I15" s="21"/>
      <c r="J15" s="21"/>
      <c r="K15" s="21"/>
      <c r="L15" s="21"/>
      <c r="M15" s="19"/>
      <c r="N15" s="80">
        <f t="shared" si="0"/>
        <v>0</v>
      </c>
      <c r="O15" s="80">
        <f t="shared" ref="O15:O17" si="10">IF(N15="",O14,N15+O14)</f>
        <v>0</v>
      </c>
      <c r="Q15" s="35"/>
      <c r="R15" s="35"/>
      <c r="S15" s="35"/>
    </row>
    <row r="16" spans="1:19" ht="15.75" thickBot="1" x14ac:dyDescent="0.3">
      <c r="A16" s="94"/>
      <c r="B16" s="95"/>
      <c r="C16" s="96"/>
      <c r="D16" s="18">
        <v>3</v>
      </c>
      <c r="E16" s="19"/>
      <c r="F16" s="20" t="str">
        <f>IF($E16="","",IF(ISNA(VLOOKUP($E16,DD!$A$2:$C$150,2,0)),"NO SUCH DIVE",VLOOKUP($E16,DD!$A$2:$C$150,2,0)))</f>
        <v/>
      </c>
      <c r="G16" s="18" t="str">
        <f>IF($E16="","",IF(ISNA(VLOOKUP($E16,DD!$A$2:$C$150,3,0)),"",VLOOKUP($E16,DD!$A$2:$C$150,3,0)))</f>
        <v/>
      </c>
      <c r="H16" s="21"/>
      <c r="I16" s="21"/>
      <c r="J16" s="21"/>
      <c r="K16" s="21"/>
      <c r="L16" s="21"/>
      <c r="M16" s="19"/>
      <c r="N16" s="80">
        <f t="shared" si="0"/>
        <v>0</v>
      </c>
      <c r="O16" s="80">
        <f t="shared" si="10"/>
        <v>0</v>
      </c>
      <c r="Q16" s="35"/>
      <c r="R16" s="35"/>
      <c r="S16" s="35"/>
    </row>
    <row r="17" spans="1:19" ht="15.75" thickBot="1" x14ac:dyDescent="0.3">
      <c r="A17" s="94"/>
      <c r="B17" s="95"/>
      <c r="C17" s="96"/>
      <c r="D17" s="18">
        <v>4</v>
      </c>
      <c r="E17" s="19"/>
      <c r="F17" s="20" t="str">
        <f>IF($E17="","",IF(ISNA(VLOOKUP($E17,DD!$A$2:$C$150,2,0)),"NO SUCH DIVE",VLOOKUP($E17,DD!$A$2:$C$150,2,0)))</f>
        <v/>
      </c>
      <c r="G17" s="18" t="str">
        <f>IF($E17="","",IF(ISNA(VLOOKUP($E17,DD!$A$2:$C$150,3,0)),"",VLOOKUP($E17,DD!$A$2:$C$150,3,0)))</f>
        <v/>
      </c>
      <c r="H17" s="21"/>
      <c r="I17" s="21"/>
      <c r="J17" s="21"/>
      <c r="K17" s="21"/>
      <c r="L17" s="21"/>
      <c r="M17" s="19"/>
      <c r="N17" s="80">
        <f t="shared" si="0"/>
        <v>0</v>
      </c>
      <c r="O17" s="81">
        <f t="shared" si="10"/>
        <v>0</v>
      </c>
      <c r="Q17" s="35">
        <f t="shared" ref="Q17" si="11">IF(O17&lt;&gt;"",O17+A14/10000,0)</f>
        <v>4.0000000000000002E-4</v>
      </c>
      <c r="R17" s="35">
        <f t="shared" ref="R17:S17" si="12">B14</f>
        <v>0</v>
      </c>
      <c r="S17" s="35">
        <f t="shared" si="12"/>
        <v>0</v>
      </c>
    </row>
    <row r="18" spans="1:19" x14ac:dyDescent="0.25">
      <c r="A18" s="97">
        <v>5</v>
      </c>
      <c r="B18" s="98"/>
      <c r="C18" s="99"/>
      <c r="D18" s="10">
        <v>1</v>
      </c>
      <c r="E18" s="5"/>
      <c r="F18" t="str">
        <f>IF($E18="","",IF(ISNA(VLOOKUP($E18,DD!$A$2:$C$150,2,0)),"NO SUCH DIVE",VLOOKUP($E18,DD!$A$2:$C$150,2,0)))</f>
        <v/>
      </c>
      <c r="G18" s="10" t="str">
        <f>IF($E18="","",IF(ISNA(VLOOKUP($E18,DD!$A$2:$C$150,3,0)),"",VLOOKUP($E18,DD!$A$2:$C$150,3,0)))</f>
        <v/>
      </c>
      <c r="H18" s="8"/>
      <c r="I18" s="8"/>
      <c r="J18" s="8"/>
      <c r="K18" s="8"/>
      <c r="L18" s="8"/>
      <c r="M18" s="5"/>
      <c r="N18" s="78">
        <f t="shared" si="0"/>
        <v>0</v>
      </c>
      <c r="O18" s="78">
        <f t="shared" ref="O18" si="13">IF(N18="","",N18)</f>
        <v>0</v>
      </c>
      <c r="Q18" s="36"/>
      <c r="R18" s="36"/>
      <c r="S18" s="36"/>
    </row>
    <row r="19" spans="1:19" x14ac:dyDescent="0.25">
      <c r="A19" s="97"/>
      <c r="B19" s="98"/>
      <c r="C19" s="99"/>
      <c r="D19" s="10">
        <v>2</v>
      </c>
      <c r="E19" s="5"/>
      <c r="F19" t="str">
        <f>IF($E19="","",IF(ISNA(VLOOKUP($E19,DD!$A$2:$C$150,2,0)),"NO SUCH DIVE",VLOOKUP($E19,DD!$A$2:$C$150,2,0)))</f>
        <v/>
      </c>
      <c r="G19" s="10" t="str">
        <f>IF($E19="","",IF(ISNA(VLOOKUP($E19,DD!$A$2:$C$150,3,0)),"",VLOOKUP($E19,DD!$A$2:$C$150,3,0)))</f>
        <v/>
      </c>
      <c r="H19" s="8"/>
      <c r="I19" s="8"/>
      <c r="J19" s="8"/>
      <c r="K19" s="8"/>
      <c r="L19" s="8"/>
      <c r="M19" s="5"/>
      <c r="N19" s="78">
        <f t="shared" si="0"/>
        <v>0</v>
      </c>
      <c r="O19" s="78">
        <f t="shared" ref="O19:O21" si="14">IF(N19="",O18,N19+O18)</f>
        <v>0</v>
      </c>
      <c r="Q19" s="35"/>
      <c r="R19" s="35"/>
      <c r="S19" s="35"/>
    </row>
    <row r="20" spans="1:19" ht="15.75" thickBot="1" x14ac:dyDescent="0.3">
      <c r="A20" s="97"/>
      <c r="B20" s="98"/>
      <c r="C20" s="99"/>
      <c r="D20" s="10">
        <v>3</v>
      </c>
      <c r="E20" s="5"/>
      <c r="F20" t="str">
        <f>IF($E20="","",IF(ISNA(VLOOKUP($E20,DD!$A$2:$C$150,2,0)),"NO SUCH DIVE",VLOOKUP($E20,DD!$A$2:$C$150,2,0)))</f>
        <v/>
      </c>
      <c r="G20" s="10" t="str">
        <f>IF($E20="","",IF(ISNA(VLOOKUP($E20,DD!$A$2:$C$150,3,0)),"",VLOOKUP($E20,DD!$A$2:$C$150,3,0)))</f>
        <v/>
      </c>
      <c r="H20" s="8"/>
      <c r="I20" s="8"/>
      <c r="J20" s="8"/>
      <c r="K20" s="8"/>
      <c r="L20" s="8"/>
      <c r="M20" s="5"/>
      <c r="N20" s="78">
        <f t="shared" si="0"/>
        <v>0</v>
      </c>
      <c r="O20" s="78">
        <f t="shared" si="14"/>
        <v>0</v>
      </c>
      <c r="Q20" s="35"/>
      <c r="R20" s="35"/>
      <c r="S20" s="35"/>
    </row>
    <row r="21" spans="1:19" ht="15.75" thickBot="1" x14ac:dyDescent="0.3">
      <c r="A21" s="97"/>
      <c r="B21" s="98"/>
      <c r="C21" s="99"/>
      <c r="D21" s="10">
        <v>4</v>
      </c>
      <c r="E21" s="5"/>
      <c r="F21" t="str">
        <f>IF($E21="","",IF(ISNA(VLOOKUP($E21,DD!$A$2:$C$150,2,0)),"NO SUCH DIVE",VLOOKUP($E21,DD!$A$2:$C$150,2,0)))</f>
        <v/>
      </c>
      <c r="G21" s="10" t="str">
        <f>IF($E21="","",IF(ISNA(VLOOKUP($E21,DD!$A$2:$C$150,3,0)),"",VLOOKUP($E21,DD!$A$2:$C$150,3,0)))</f>
        <v/>
      </c>
      <c r="H21" s="8"/>
      <c r="I21" s="8"/>
      <c r="J21" s="8"/>
      <c r="K21" s="8"/>
      <c r="L21" s="8"/>
      <c r="M21" s="5"/>
      <c r="N21" s="78">
        <f t="shared" si="0"/>
        <v>0</v>
      </c>
      <c r="O21" s="79">
        <f t="shared" si="14"/>
        <v>0</v>
      </c>
      <c r="Q21" s="35">
        <f t="shared" ref="Q21" si="15">IF(O21&lt;&gt;"",O21+A18/10000,0)</f>
        <v>5.0000000000000001E-4</v>
      </c>
      <c r="R21" s="35">
        <f t="shared" ref="R21:S21" si="16">B18</f>
        <v>0</v>
      </c>
      <c r="S21" s="35">
        <f t="shared" si="16"/>
        <v>0</v>
      </c>
    </row>
    <row r="22" spans="1:19" x14ac:dyDescent="0.25">
      <c r="A22" s="94">
        <v>6</v>
      </c>
      <c r="B22" s="95"/>
      <c r="C22" s="96"/>
      <c r="D22" s="18">
        <v>1</v>
      </c>
      <c r="E22" s="19"/>
      <c r="F22" s="20" t="str">
        <f>IF($E22="","",IF(ISNA(VLOOKUP($E22,DD!$A$2:$C$150,2,0)),"NO SUCH DIVE",VLOOKUP($E22,DD!$A$2:$C$150,2,0)))</f>
        <v/>
      </c>
      <c r="G22" s="18" t="str">
        <f>IF($E22="","",IF(ISNA(VLOOKUP($E22,DD!$A$2:$C$150,3,0)),"",VLOOKUP($E22,DD!$A$2:$C$150,3,0)))</f>
        <v/>
      </c>
      <c r="H22" s="21"/>
      <c r="I22" s="21"/>
      <c r="J22" s="21"/>
      <c r="K22" s="21"/>
      <c r="L22" s="21"/>
      <c r="M22" s="19"/>
      <c r="N22" s="80">
        <f t="shared" si="0"/>
        <v>0</v>
      </c>
      <c r="O22" s="80">
        <f t="shared" ref="O22" si="17">IF(N22="","",N22)</f>
        <v>0</v>
      </c>
      <c r="Q22" s="36"/>
      <c r="R22" s="36"/>
      <c r="S22" s="36"/>
    </row>
    <row r="23" spans="1:19" x14ac:dyDescent="0.25">
      <c r="A23" s="94"/>
      <c r="B23" s="95"/>
      <c r="C23" s="96"/>
      <c r="D23" s="18">
        <v>2</v>
      </c>
      <c r="E23" s="19"/>
      <c r="F23" s="20" t="str">
        <f>IF($E23="","",IF(ISNA(VLOOKUP($E23,DD!$A$2:$C$150,2,0)),"NO SUCH DIVE",VLOOKUP($E23,DD!$A$2:$C$150,2,0)))</f>
        <v/>
      </c>
      <c r="G23" s="18" t="str">
        <f>IF($E23="","",IF(ISNA(VLOOKUP($E23,DD!$A$2:$C$150,3,0)),"",VLOOKUP($E23,DD!$A$2:$C$150,3,0)))</f>
        <v/>
      </c>
      <c r="H23" s="21"/>
      <c r="I23" s="21"/>
      <c r="J23" s="21"/>
      <c r="K23" s="21"/>
      <c r="L23" s="21"/>
      <c r="M23" s="19"/>
      <c r="N23" s="80">
        <f t="shared" si="0"/>
        <v>0</v>
      </c>
      <c r="O23" s="80">
        <f t="shared" ref="O23:O25" si="18">IF(N23="",O22,N23+O22)</f>
        <v>0</v>
      </c>
      <c r="Q23" s="35"/>
      <c r="R23" s="35"/>
      <c r="S23" s="35"/>
    </row>
    <row r="24" spans="1:19" ht="15.75" thickBot="1" x14ac:dyDescent="0.3">
      <c r="A24" s="94"/>
      <c r="B24" s="95"/>
      <c r="C24" s="96"/>
      <c r="D24" s="18">
        <v>3</v>
      </c>
      <c r="E24" s="19"/>
      <c r="F24" s="20" t="str">
        <f>IF($E24="","",IF(ISNA(VLOOKUP($E24,DD!$A$2:$C$150,2,0)),"NO SUCH DIVE",VLOOKUP($E24,DD!$A$2:$C$150,2,0)))</f>
        <v/>
      </c>
      <c r="G24" s="18" t="str">
        <f>IF($E24="","",IF(ISNA(VLOOKUP($E24,DD!$A$2:$C$150,3,0)),"",VLOOKUP($E24,DD!$A$2:$C$150,3,0)))</f>
        <v/>
      </c>
      <c r="H24" s="21"/>
      <c r="I24" s="21"/>
      <c r="J24" s="21"/>
      <c r="K24" s="21"/>
      <c r="L24" s="21"/>
      <c r="M24" s="19"/>
      <c r="N24" s="80">
        <f t="shared" si="0"/>
        <v>0</v>
      </c>
      <c r="O24" s="80">
        <f t="shared" si="18"/>
        <v>0</v>
      </c>
      <c r="Q24" s="35"/>
      <c r="R24" s="35"/>
      <c r="S24" s="35"/>
    </row>
    <row r="25" spans="1:19" ht="15.75" thickBot="1" x14ac:dyDescent="0.3">
      <c r="A25" s="94"/>
      <c r="B25" s="95"/>
      <c r="C25" s="96"/>
      <c r="D25" s="18">
        <v>4</v>
      </c>
      <c r="E25" s="19"/>
      <c r="F25" s="20" t="str">
        <f>IF($E25="","",IF(ISNA(VLOOKUP($E25,DD!$A$2:$C$150,2,0)),"NO SUCH DIVE",VLOOKUP($E25,DD!$A$2:$C$150,2,0)))</f>
        <v/>
      </c>
      <c r="G25" s="18" t="str">
        <f>IF($E25="","",IF(ISNA(VLOOKUP($E25,DD!$A$2:$C$150,3,0)),"",VLOOKUP($E25,DD!$A$2:$C$150,3,0)))</f>
        <v/>
      </c>
      <c r="H25" s="21"/>
      <c r="I25" s="21"/>
      <c r="J25" s="21"/>
      <c r="K25" s="21"/>
      <c r="L25" s="21"/>
      <c r="M25" s="19"/>
      <c r="N25" s="80">
        <f t="shared" si="0"/>
        <v>0</v>
      </c>
      <c r="O25" s="81">
        <f t="shared" si="18"/>
        <v>0</v>
      </c>
      <c r="Q25" s="35">
        <f t="shared" ref="Q25" si="19">IF(O25&lt;&gt;"",O25+A22/10000,0)</f>
        <v>5.9999999999999995E-4</v>
      </c>
      <c r="R25" s="35">
        <f t="shared" ref="R25:S25" si="20">B22</f>
        <v>0</v>
      </c>
      <c r="S25" s="35">
        <f t="shared" si="20"/>
        <v>0</v>
      </c>
    </row>
    <row r="26" spans="1:19" x14ac:dyDescent="0.25">
      <c r="A26" s="97">
        <v>7</v>
      </c>
      <c r="B26" s="98"/>
      <c r="C26" s="99"/>
      <c r="D26" s="10">
        <v>1</v>
      </c>
      <c r="E26" s="5"/>
      <c r="F26" t="str">
        <f>IF($E26="","",IF(ISNA(VLOOKUP($E26,DD!$A$2:$C$150,2,0)),"NO SUCH DIVE",VLOOKUP($E26,DD!$A$2:$C$150,2,0)))</f>
        <v/>
      </c>
      <c r="G26" s="10" t="str">
        <f>IF($E26="","",IF(ISNA(VLOOKUP($E26,DD!$A$2:$C$150,3,0)),"",VLOOKUP($E26,DD!$A$2:$C$150,3,0)))</f>
        <v/>
      </c>
      <c r="H26" s="8"/>
      <c r="I26" s="8"/>
      <c r="J26" s="8"/>
      <c r="K26" s="8"/>
      <c r="L26" s="8"/>
      <c r="M26" s="5"/>
      <c r="N26" s="78">
        <f t="shared" si="0"/>
        <v>0</v>
      </c>
      <c r="O26" s="78">
        <f t="shared" ref="O26" si="21">IF(N26="","",N26)</f>
        <v>0</v>
      </c>
      <c r="Q26" s="36"/>
      <c r="R26" s="36"/>
      <c r="S26" s="36"/>
    </row>
    <row r="27" spans="1:19" x14ac:dyDescent="0.25">
      <c r="A27" s="97"/>
      <c r="B27" s="98"/>
      <c r="C27" s="99"/>
      <c r="D27" s="10">
        <v>2</v>
      </c>
      <c r="E27" s="5"/>
      <c r="F27" t="str">
        <f>IF($E27="","",IF(ISNA(VLOOKUP($E27,DD!$A$2:$C$150,2,0)),"NO SUCH DIVE",VLOOKUP($E27,DD!$A$2:$C$150,2,0)))</f>
        <v/>
      </c>
      <c r="G27" s="10" t="str">
        <f>IF($E27="","",IF(ISNA(VLOOKUP($E27,DD!$A$2:$C$150,3,0)),"",VLOOKUP($E27,DD!$A$2:$C$150,3,0)))</f>
        <v/>
      </c>
      <c r="H27" s="8"/>
      <c r="I27" s="8"/>
      <c r="J27" s="8"/>
      <c r="K27" s="8"/>
      <c r="L27" s="8"/>
      <c r="M27" s="5"/>
      <c r="N27" s="78">
        <f t="shared" si="0"/>
        <v>0</v>
      </c>
      <c r="O27" s="78">
        <f t="shared" ref="O27:O29" si="22">IF(N27="",O26,N27+O26)</f>
        <v>0</v>
      </c>
      <c r="Q27" s="35"/>
      <c r="R27" s="35"/>
      <c r="S27" s="35"/>
    </row>
    <row r="28" spans="1:19" ht="15.75" thickBot="1" x14ac:dyDescent="0.3">
      <c r="A28" s="97"/>
      <c r="B28" s="98"/>
      <c r="C28" s="99"/>
      <c r="D28" s="10">
        <v>3</v>
      </c>
      <c r="E28" s="5"/>
      <c r="F28" t="str">
        <f>IF($E28="","",IF(ISNA(VLOOKUP($E28,DD!$A$2:$C$150,2,0)),"NO SUCH DIVE",VLOOKUP($E28,DD!$A$2:$C$150,2,0)))</f>
        <v/>
      </c>
      <c r="G28" s="10" t="str">
        <f>IF($E28="","",IF(ISNA(VLOOKUP($E28,DD!$A$2:$C$150,3,0)),"",VLOOKUP($E28,DD!$A$2:$C$150,3,0)))</f>
        <v/>
      </c>
      <c r="H28" s="8"/>
      <c r="I28" s="8"/>
      <c r="J28" s="8"/>
      <c r="K28" s="8"/>
      <c r="L28" s="8"/>
      <c r="M28" s="5"/>
      <c r="N28" s="78">
        <f t="shared" si="0"/>
        <v>0</v>
      </c>
      <c r="O28" s="78">
        <f t="shared" si="22"/>
        <v>0</v>
      </c>
      <c r="Q28" s="35"/>
      <c r="R28" s="35"/>
      <c r="S28" s="35"/>
    </row>
    <row r="29" spans="1:19" ht="15.75" thickBot="1" x14ac:dyDescent="0.3">
      <c r="A29" s="97"/>
      <c r="B29" s="98"/>
      <c r="C29" s="99"/>
      <c r="D29" s="10">
        <v>4</v>
      </c>
      <c r="E29" s="5"/>
      <c r="F29" t="str">
        <f>IF($E29="","",IF(ISNA(VLOOKUP($E29,DD!$A$2:$C$150,2,0)),"NO SUCH DIVE",VLOOKUP($E29,DD!$A$2:$C$150,2,0)))</f>
        <v/>
      </c>
      <c r="G29" s="10" t="str">
        <f>IF($E29="","",IF(ISNA(VLOOKUP($E29,DD!$A$2:$C$150,3,0)),"",VLOOKUP($E29,DD!$A$2:$C$150,3,0)))</f>
        <v/>
      </c>
      <c r="H29" s="8"/>
      <c r="I29" s="8"/>
      <c r="J29" s="8"/>
      <c r="K29" s="8"/>
      <c r="L29" s="8"/>
      <c r="M29" s="5"/>
      <c r="N29" s="78">
        <f t="shared" si="0"/>
        <v>0</v>
      </c>
      <c r="O29" s="79">
        <f t="shared" si="22"/>
        <v>0</v>
      </c>
      <c r="Q29" s="35">
        <f t="shared" ref="Q29" si="23">IF(O29&lt;&gt;"",O29+A26/10000,0)</f>
        <v>6.9999999999999999E-4</v>
      </c>
      <c r="R29" s="35">
        <f t="shared" ref="R29:S29" si="24">B26</f>
        <v>0</v>
      </c>
      <c r="S29" s="35">
        <f t="shared" si="24"/>
        <v>0</v>
      </c>
    </row>
    <row r="30" spans="1:19" x14ac:dyDescent="0.25">
      <c r="A30" s="94">
        <v>8</v>
      </c>
      <c r="B30" s="95"/>
      <c r="C30" s="96"/>
      <c r="D30" s="18">
        <v>1</v>
      </c>
      <c r="E30" s="19"/>
      <c r="F30" s="20" t="str">
        <f>IF($E30="","",IF(ISNA(VLOOKUP($E30,DD!$A$2:$C$150,2,0)),"NO SUCH DIVE",VLOOKUP($E30,DD!$A$2:$C$150,2,0)))</f>
        <v/>
      </c>
      <c r="G30" s="18" t="str">
        <f>IF($E30="","",IF(ISNA(VLOOKUP($E30,DD!$A$2:$C$150,3,0)),"",VLOOKUP($E30,DD!$A$2:$C$150,3,0)))</f>
        <v/>
      </c>
      <c r="H30" s="21"/>
      <c r="I30" s="21"/>
      <c r="J30" s="21"/>
      <c r="K30" s="21"/>
      <c r="L30" s="21"/>
      <c r="M30" s="19"/>
      <c r="N30" s="80">
        <f t="shared" si="0"/>
        <v>0</v>
      </c>
      <c r="O30" s="80">
        <f t="shared" ref="O30" si="25">IF(N30="","",N30)</f>
        <v>0</v>
      </c>
      <c r="Q30" s="36"/>
      <c r="R30" s="36"/>
      <c r="S30" s="36"/>
    </row>
    <row r="31" spans="1:19" x14ac:dyDescent="0.25">
      <c r="A31" s="94"/>
      <c r="B31" s="95"/>
      <c r="C31" s="96"/>
      <c r="D31" s="18">
        <v>2</v>
      </c>
      <c r="E31" s="19"/>
      <c r="F31" s="20" t="str">
        <f>IF($E31="","",IF(ISNA(VLOOKUP($E31,DD!$A$2:$C$150,2,0)),"NO SUCH DIVE",VLOOKUP($E31,DD!$A$2:$C$150,2,0)))</f>
        <v/>
      </c>
      <c r="G31" s="18" t="str">
        <f>IF($E31="","",IF(ISNA(VLOOKUP($E31,DD!$A$2:$C$150,3,0)),"",VLOOKUP($E31,DD!$A$2:$C$150,3,0)))</f>
        <v/>
      </c>
      <c r="H31" s="21"/>
      <c r="I31" s="21"/>
      <c r="J31" s="21"/>
      <c r="K31" s="21"/>
      <c r="L31" s="21"/>
      <c r="M31" s="19"/>
      <c r="N31" s="80">
        <f t="shared" si="0"/>
        <v>0</v>
      </c>
      <c r="O31" s="80">
        <f t="shared" ref="O31:O33" si="26">IF(N31="",O30,N31+O30)</f>
        <v>0</v>
      </c>
      <c r="Q31" s="35"/>
      <c r="R31" s="35"/>
      <c r="S31" s="35"/>
    </row>
    <row r="32" spans="1:19" ht="15.75" thickBot="1" x14ac:dyDescent="0.3">
      <c r="A32" s="94"/>
      <c r="B32" s="95"/>
      <c r="C32" s="96"/>
      <c r="D32" s="18">
        <v>3</v>
      </c>
      <c r="E32" s="19"/>
      <c r="F32" s="20" t="str">
        <f>IF($E32="","",IF(ISNA(VLOOKUP($E32,DD!$A$2:$C$150,2,0)),"NO SUCH DIVE",VLOOKUP($E32,DD!$A$2:$C$150,2,0)))</f>
        <v/>
      </c>
      <c r="G32" s="18" t="str">
        <f>IF($E32="","",IF(ISNA(VLOOKUP($E32,DD!$A$2:$C$150,3,0)),"",VLOOKUP($E32,DD!$A$2:$C$150,3,0)))</f>
        <v/>
      </c>
      <c r="H32" s="21"/>
      <c r="I32" s="21"/>
      <c r="J32" s="21"/>
      <c r="K32" s="21"/>
      <c r="L32" s="21"/>
      <c r="M32" s="19"/>
      <c r="N32" s="80">
        <f t="shared" si="0"/>
        <v>0</v>
      </c>
      <c r="O32" s="80">
        <f t="shared" si="26"/>
        <v>0</v>
      </c>
      <c r="Q32" s="35"/>
      <c r="R32" s="35"/>
      <c r="S32" s="35"/>
    </row>
    <row r="33" spans="1:19" ht="15.75" thickBot="1" x14ac:dyDescent="0.3">
      <c r="A33" s="94"/>
      <c r="B33" s="95"/>
      <c r="C33" s="96"/>
      <c r="D33" s="18">
        <v>4</v>
      </c>
      <c r="E33" s="19"/>
      <c r="F33" s="20" t="str">
        <f>IF($E33="","",IF(ISNA(VLOOKUP($E33,DD!$A$2:$C$150,2,0)),"NO SUCH DIVE",VLOOKUP($E33,DD!$A$2:$C$150,2,0)))</f>
        <v/>
      </c>
      <c r="G33" s="18" t="str">
        <f>IF($E33="","",IF(ISNA(VLOOKUP($E33,DD!$A$2:$C$150,3,0)),"",VLOOKUP($E33,DD!$A$2:$C$150,3,0)))</f>
        <v/>
      </c>
      <c r="H33" s="21"/>
      <c r="I33" s="21"/>
      <c r="J33" s="21"/>
      <c r="K33" s="21"/>
      <c r="L33" s="21"/>
      <c r="M33" s="19"/>
      <c r="N33" s="80">
        <f t="shared" si="0"/>
        <v>0</v>
      </c>
      <c r="O33" s="81">
        <f t="shared" si="26"/>
        <v>0</v>
      </c>
      <c r="Q33" s="35">
        <f t="shared" ref="Q33" si="27">IF(O33&lt;&gt;"",O33+A30/10000,0)</f>
        <v>8.0000000000000004E-4</v>
      </c>
      <c r="R33" s="35">
        <f t="shared" ref="R33:S33" si="28">B30</f>
        <v>0</v>
      </c>
      <c r="S33" s="35">
        <f t="shared" si="28"/>
        <v>0</v>
      </c>
    </row>
    <row r="34" spans="1:19" x14ac:dyDescent="0.25">
      <c r="A34" s="97">
        <v>9</v>
      </c>
      <c r="B34" s="98"/>
      <c r="C34" s="99"/>
      <c r="D34" s="10">
        <v>1</v>
      </c>
      <c r="E34" s="5"/>
      <c r="F34" t="str">
        <f>IF($E34="","",IF(ISNA(VLOOKUP($E34,DD!$A$2:$C$150,2,0)),"NO SUCH DIVE",VLOOKUP($E34,DD!$A$2:$C$150,2,0)))</f>
        <v/>
      </c>
      <c r="G34" s="10" t="str">
        <f>IF($E34="","",IF(ISNA(VLOOKUP($E34,DD!$A$2:$C$150,3,0)),"",VLOOKUP($E34,DD!$A$2:$C$150,3,0)))</f>
        <v/>
      </c>
      <c r="H34" s="8"/>
      <c r="I34" s="8"/>
      <c r="J34" s="8"/>
      <c r="K34" s="8"/>
      <c r="L34" s="8"/>
      <c r="M34" s="5"/>
      <c r="N34" s="78">
        <f t="shared" si="0"/>
        <v>0</v>
      </c>
      <c r="O34" s="78">
        <f t="shared" ref="O34" si="29">IF(N34="","",N34)</f>
        <v>0</v>
      </c>
      <c r="Q34" s="36"/>
      <c r="R34" s="36"/>
      <c r="S34" s="36"/>
    </row>
    <row r="35" spans="1:19" x14ac:dyDescent="0.25">
      <c r="A35" s="97"/>
      <c r="B35" s="98"/>
      <c r="C35" s="99"/>
      <c r="D35" s="10">
        <v>2</v>
      </c>
      <c r="E35" s="5"/>
      <c r="F35" t="str">
        <f>IF($E35="","",IF(ISNA(VLOOKUP($E35,DD!$A$2:$C$150,2,0)),"NO SUCH DIVE",VLOOKUP($E35,DD!$A$2:$C$150,2,0)))</f>
        <v/>
      </c>
      <c r="G35" s="10" t="str">
        <f>IF($E35="","",IF(ISNA(VLOOKUP($E35,DD!$A$2:$C$150,3,0)),"",VLOOKUP($E35,DD!$A$2:$C$150,3,0)))</f>
        <v/>
      </c>
      <c r="H35" s="8"/>
      <c r="I35" s="8"/>
      <c r="J35" s="8"/>
      <c r="K35" s="8"/>
      <c r="L35" s="8"/>
      <c r="M35" s="5"/>
      <c r="N35" s="78">
        <f t="shared" si="0"/>
        <v>0</v>
      </c>
      <c r="O35" s="78">
        <f t="shared" ref="O35:O37" si="30">IF(N35="",O34,N35+O34)</f>
        <v>0</v>
      </c>
      <c r="Q35" s="35"/>
      <c r="R35" s="35"/>
      <c r="S35" s="35"/>
    </row>
    <row r="36" spans="1:19" ht="15.75" thickBot="1" x14ac:dyDescent="0.3">
      <c r="A36" s="97"/>
      <c r="B36" s="98"/>
      <c r="C36" s="99"/>
      <c r="D36" s="10">
        <v>3</v>
      </c>
      <c r="E36" s="5"/>
      <c r="F36" t="str">
        <f>IF($E36="","",IF(ISNA(VLOOKUP($E36,DD!$A$2:$C$150,2,0)),"NO SUCH DIVE",VLOOKUP($E36,DD!$A$2:$C$150,2,0)))</f>
        <v/>
      </c>
      <c r="G36" s="10" t="str">
        <f>IF($E36="","",IF(ISNA(VLOOKUP($E36,DD!$A$2:$C$150,3,0)),"",VLOOKUP($E36,DD!$A$2:$C$150,3,0)))</f>
        <v/>
      </c>
      <c r="H36" s="8"/>
      <c r="I36" s="8"/>
      <c r="J36" s="8"/>
      <c r="K36" s="8"/>
      <c r="L36" s="8"/>
      <c r="M36" s="5"/>
      <c r="N36" s="78">
        <f t="shared" si="0"/>
        <v>0</v>
      </c>
      <c r="O36" s="78">
        <f t="shared" si="30"/>
        <v>0</v>
      </c>
      <c r="Q36" s="35"/>
      <c r="R36" s="35"/>
      <c r="S36" s="35"/>
    </row>
    <row r="37" spans="1:19" ht="15.75" thickBot="1" x14ac:dyDescent="0.3">
      <c r="A37" s="97"/>
      <c r="B37" s="98"/>
      <c r="C37" s="99"/>
      <c r="D37" s="10">
        <v>4</v>
      </c>
      <c r="E37" s="5"/>
      <c r="F37" t="str">
        <f>IF($E37="","",IF(ISNA(VLOOKUP($E37,DD!$A$2:$C$150,2,0)),"NO SUCH DIVE",VLOOKUP($E37,DD!$A$2:$C$150,2,0)))</f>
        <v/>
      </c>
      <c r="G37" s="10" t="str">
        <f>IF($E37="","",IF(ISNA(VLOOKUP($E37,DD!$A$2:$C$150,3,0)),"",VLOOKUP($E37,DD!$A$2:$C$150,3,0)))</f>
        <v/>
      </c>
      <c r="H37" s="8"/>
      <c r="I37" s="8"/>
      <c r="J37" s="8"/>
      <c r="K37" s="8"/>
      <c r="L37" s="8"/>
      <c r="M37" s="5"/>
      <c r="N37" s="78">
        <f t="shared" si="0"/>
        <v>0</v>
      </c>
      <c r="O37" s="79">
        <f t="shared" si="30"/>
        <v>0</v>
      </c>
      <c r="Q37" s="35">
        <f t="shared" ref="Q37" si="31">IF(O37&lt;&gt;"",O37+A34/10000,0)</f>
        <v>8.9999999999999998E-4</v>
      </c>
      <c r="R37" s="35">
        <f t="shared" ref="R37:S37" si="32">B34</f>
        <v>0</v>
      </c>
      <c r="S37" s="35">
        <f t="shared" si="32"/>
        <v>0</v>
      </c>
    </row>
    <row r="38" spans="1:19" x14ac:dyDescent="0.25">
      <c r="A38" s="94">
        <v>10</v>
      </c>
      <c r="B38" s="95"/>
      <c r="C38" s="96"/>
      <c r="D38" s="18">
        <v>1</v>
      </c>
      <c r="E38" s="19"/>
      <c r="F38" s="20" t="str">
        <f>IF($E38="","",IF(ISNA(VLOOKUP($E38,DD!$A$2:$C$150,2,0)),"NO SUCH DIVE",VLOOKUP($E38,DD!$A$2:$C$150,2,0)))</f>
        <v/>
      </c>
      <c r="G38" s="18" t="str">
        <f>IF($E38="","",IF(ISNA(VLOOKUP($E38,DD!$A$2:$C$150,3,0)),"",VLOOKUP($E38,DD!$A$2:$C$150,3,0)))</f>
        <v/>
      </c>
      <c r="H38" s="21"/>
      <c r="I38" s="21"/>
      <c r="J38" s="21"/>
      <c r="K38" s="21"/>
      <c r="L38" s="21"/>
      <c r="M38" s="19"/>
      <c r="N38" s="80">
        <f t="shared" si="0"/>
        <v>0</v>
      </c>
      <c r="O38" s="80">
        <f t="shared" ref="O38" si="33">IF(N38="","",N38)</f>
        <v>0</v>
      </c>
      <c r="Q38" s="36"/>
      <c r="R38" s="36"/>
      <c r="S38" s="36"/>
    </row>
    <row r="39" spans="1:19" x14ac:dyDescent="0.25">
      <c r="A39" s="94"/>
      <c r="B39" s="95"/>
      <c r="C39" s="96"/>
      <c r="D39" s="18">
        <v>2</v>
      </c>
      <c r="E39" s="19"/>
      <c r="F39" s="20" t="str">
        <f>IF($E39="","",IF(ISNA(VLOOKUP($E39,DD!$A$2:$C$150,2,0)),"NO SUCH DIVE",VLOOKUP($E39,DD!$A$2:$C$150,2,0)))</f>
        <v/>
      </c>
      <c r="G39" s="18" t="str">
        <f>IF($E39="","",IF(ISNA(VLOOKUP($E39,DD!$A$2:$C$150,3,0)),"",VLOOKUP($E39,DD!$A$2:$C$150,3,0)))</f>
        <v/>
      </c>
      <c r="H39" s="21"/>
      <c r="I39" s="21"/>
      <c r="J39" s="21"/>
      <c r="K39" s="21"/>
      <c r="L39" s="21"/>
      <c r="M39" s="19"/>
      <c r="N39" s="80">
        <f t="shared" si="0"/>
        <v>0</v>
      </c>
      <c r="O39" s="80">
        <f t="shared" ref="O39:O41" si="34">IF(N39="",O38,N39+O38)</f>
        <v>0</v>
      </c>
      <c r="Q39" s="35"/>
      <c r="R39" s="35"/>
      <c r="S39" s="35"/>
    </row>
    <row r="40" spans="1:19" ht="15.75" thickBot="1" x14ac:dyDescent="0.3">
      <c r="A40" s="94"/>
      <c r="B40" s="95"/>
      <c r="C40" s="96"/>
      <c r="D40" s="18">
        <v>3</v>
      </c>
      <c r="E40" s="19"/>
      <c r="F40" s="20" t="str">
        <f>IF($E40="","",IF(ISNA(VLOOKUP($E40,DD!$A$2:$C$150,2,0)),"NO SUCH DIVE",VLOOKUP($E40,DD!$A$2:$C$150,2,0)))</f>
        <v/>
      </c>
      <c r="G40" s="18" t="str">
        <f>IF($E40="","",IF(ISNA(VLOOKUP($E40,DD!$A$2:$C$150,3,0)),"",VLOOKUP($E40,DD!$A$2:$C$150,3,0)))</f>
        <v/>
      </c>
      <c r="H40" s="21"/>
      <c r="I40" s="21"/>
      <c r="J40" s="21"/>
      <c r="K40" s="21"/>
      <c r="L40" s="21"/>
      <c r="M40" s="19"/>
      <c r="N40" s="80">
        <f t="shared" si="0"/>
        <v>0</v>
      </c>
      <c r="O40" s="80">
        <f t="shared" si="34"/>
        <v>0</v>
      </c>
      <c r="Q40" s="35"/>
      <c r="R40" s="35"/>
      <c r="S40" s="35"/>
    </row>
    <row r="41" spans="1:19" ht="15.75" thickBot="1" x14ac:dyDescent="0.3">
      <c r="A41" s="94"/>
      <c r="B41" s="95"/>
      <c r="C41" s="96"/>
      <c r="D41" s="18">
        <v>4</v>
      </c>
      <c r="E41" s="19"/>
      <c r="F41" s="20" t="str">
        <f>IF($E41="","",IF(ISNA(VLOOKUP($E41,DD!$A$2:$C$150,2,0)),"NO SUCH DIVE",VLOOKUP($E41,DD!$A$2:$C$150,2,0)))</f>
        <v/>
      </c>
      <c r="G41" s="18" t="str">
        <f>IF($E41="","",IF(ISNA(VLOOKUP($E41,DD!$A$2:$C$150,3,0)),"",VLOOKUP($E41,DD!$A$2:$C$150,3,0)))</f>
        <v/>
      </c>
      <c r="H41" s="21"/>
      <c r="I41" s="21"/>
      <c r="J41" s="21"/>
      <c r="K41" s="21"/>
      <c r="L41" s="21"/>
      <c r="M41" s="19"/>
      <c r="N41" s="80">
        <f t="shared" si="0"/>
        <v>0</v>
      </c>
      <c r="O41" s="81">
        <f t="shared" si="34"/>
        <v>0</v>
      </c>
      <c r="Q41" s="35">
        <f t="shared" ref="Q41" si="35">IF(O41&lt;&gt;"",O41+A38/10000,0)</f>
        <v>1E-3</v>
      </c>
      <c r="R41" s="35">
        <f t="shared" ref="R41:S41" si="36">B38</f>
        <v>0</v>
      </c>
      <c r="S41" s="35">
        <f t="shared" si="36"/>
        <v>0</v>
      </c>
    </row>
    <row r="42" spans="1:19" x14ac:dyDescent="0.25">
      <c r="A42" s="97">
        <v>11</v>
      </c>
      <c r="B42" s="98"/>
      <c r="C42" s="99"/>
      <c r="D42" s="10">
        <v>1</v>
      </c>
      <c r="E42" s="5"/>
      <c r="F42" t="str">
        <f>IF($E42="","",IF(ISNA(VLOOKUP($E42,DD!$A$2:$C$150,2,0)),"NO SUCH DIVE",VLOOKUP($E42,DD!$A$2:$C$150,2,0)))</f>
        <v/>
      </c>
      <c r="G42" s="10" t="str">
        <f>IF($E42="","",IF(ISNA(VLOOKUP($E42,DD!$A$2:$C$150,3,0)),"",VLOOKUP($E42,DD!$A$2:$C$150,3,0)))</f>
        <v/>
      </c>
      <c r="H42" s="8"/>
      <c r="I42" s="8"/>
      <c r="J42" s="8"/>
      <c r="K42" s="8"/>
      <c r="L42" s="8"/>
      <c r="M42" s="5"/>
      <c r="N42" s="78">
        <f t="shared" si="0"/>
        <v>0</v>
      </c>
      <c r="O42" s="78">
        <f t="shared" ref="O42" si="37">IF(N42="","",N42)</f>
        <v>0</v>
      </c>
      <c r="Q42" s="36"/>
      <c r="R42" s="36"/>
      <c r="S42" s="36"/>
    </row>
    <row r="43" spans="1:19" x14ac:dyDescent="0.25">
      <c r="A43" s="97"/>
      <c r="B43" s="98"/>
      <c r="C43" s="99"/>
      <c r="D43" s="10">
        <v>2</v>
      </c>
      <c r="E43" s="5"/>
      <c r="F43" t="str">
        <f>IF($E43="","",IF(ISNA(VLOOKUP($E43,DD!$A$2:$C$150,2,0)),"NO SUCH DIVE",VLOOKUP($E43,DD!$A$2:$C$150,2,0)))</f>
        <v/>
      </c>
      <c r="G43" s="10" t="str">
        <f>IF($E43="","",IF(ISNA(VLOOKUP($E43,DD!$A$2:$C$150,3,0)),"",VLOOKUP($E43,DD!$A$2:$C$150,3,0)))</f>
        <v/>
      </c>
      <c r="H43" s="8"/>
      <c r="I43" s="8"/>
      <c r="J43" s="8"/>
      <c r="K43" s="8"/>
      <c r="L43" s="8"/>
      <c r="M43" s="5"/>
      <c r="N43" s="78">
        <f t="shared" si="0"/>
        <v>0</v>
      </c>
      <c r="O43" s="78">
        <f t="shared" ref="O43:O45" si="38">IF(N43="",O42,N43+O42)</f>
        <v>0</v>
      </c>
      <c r="Q43" s="35"/>
      <c r="R43" s="35"/>
      <c r="S43" s="35"/>
    </row>
    <row r="44" spans="1:19" ht="15.75" thickBot="1" x14ac:dyDescent="0.3">
      <c r="A44" s="97"/>
      <c r="B44" s="98"/>
      <c r="C44" s="99"/>
      <c r="D44" s="10">
        <v>3</v>
      </c>
      <c r="E44" s="5"/>
      <c r="F44" t="str">
        <f>IF($E44="","",IF(ISNA(VLOOKUP($E44,DD!$A$2:$C$150,2,0)),"NO SUCH DIVE",VLOOKUP($E44,DD!$A$2:$C$150,2,0)))</f>
        <v/>
      </c>
      <c r="G44" s="10" t="str">
        <f>IF($E44="","",IF(ISNA(VLOOKUP($E44,DD!$A$2:$C$150,3,0)),"",VLOOKUP($E44,DD!$A$2:$C$150,3,0)))</f>
        <v/>
      </c>
      <c r="H44" s="8"/>
      <c r="I44" s="8"/>
      <c r="J44" s="8"/>
      <c r="K44" s="8"/>
      <c r="L44" s="8"/>
      <c r="M44" s="5"/>
      <c r="N44" s="78">
        <f t="shared" si="0"/>
        <v>0</v>
      </c>
      <c r="O44" s="78">
        <f t="shared" si="38"/>
        <v>0</v>
      </c>
      <c r="Q44" s="35"/>
      <c r="R44" s="35"/>
      <c r="S44" s="35"/>
    </row>
    <row r="45" spans="1:19" ht="15.75" thickBot="1" x14ac:dyDescent="0.3">
      <c r="A45" s="97"/>
      <c r="B45" s="98"/>
      <c r="C45" s="99"/>
      <c r="D45" s="10">
        <v>4</v>
      </c>
      <c r="E45" s="5"/>
      <c r="F45" t="str">
        <f>IF($E45="","",IF(ISNA(VLOOKUP($E45,DD!$A$2:$C$150,2,0)),"NO SUCH DIVE",VLOOKUP($E45,DD!$A$2:$C$150,2,0)))</f>
        <v/>
      </c>
      <c r="G45" s="10" t="str">
        <f>IF($E45="","",IF(ISNA(VLOOKUP($E45,DD!$A$2:$C$150,3,0)),"",VLOOKUP($E45,DD!$A$2:$C$150,3,0)))</f>
        <v/>
      </c>
      <c r="H45" s="8"/>
      <c r="I45" s="8"/>
      <c r="J45" s="8"/>
      <c r="K45" s="8"/>
      <c r="L45" s="8"/>
      <c r="M45" s="5"/>
      <c r="N45" s="78">
        <f t="shared" si="0"/>
        <v>0</v>
      </c>
      <c r="O45" s="79">
        <f t="shared" si="38"/>
        <v>0</v>
      </c>
      <c r="Q45" s="35">
        <f t="shared" ref="Q45" si="39">IF(O45&lt;&gt;"",O45+A42/10000,0)</f>
        <v>1.1000000000000001E-3</v>
      </c>
      <c r="R45" s="35">
        <f t="shared" ref="R45:S45" si="40">B42</f>
        <v>0</v>
      </c>
      <c r="S45" s="35">
        <f t="shared" si="40"/>
        <v>0</v>
      </c>
    </row>
    <row r="46" spans="1:19" x14ac:dyDescent="0.25">
      <c r="A46" s="94">
        <v>12</v>
      </c>
      <c r="B46" s="95"/>
      <c r="C46" s="96"/>
      <c r="D46" s="18">
        <v>1</v>
      </c>
      <c r="E46" s="19"/>
      <c r="F46" s="20" t="str">
        <f>IF($E46="","",IF(ISNA(VLOOKUP($E46,DD!$A$2:$C$150,2,0)),"NO SUCH DIVE",VLOOKUP($E46,DD!$A$2:$C$150,2,0)))</f>
        <v/>
      </c>
      <c r="G46" s="18" t="str">
        <f>IF($E46="","",IF(ISNA(VLOOKUP($E46,DD!$A$2:$C$150,3,0)),"",VLOOKUP($E46,DD!$A$2:$C$150,3,0)))</f>
        <v/>
      </c>
      <c r="H46" s="21"/>
      <c r="I46" s="21"/>
      <c r="J46" s="21"/>
      <c r="K46" s="21"/>
      <c r="L46" s="21"/>
      <c r="M46" s="19"/>
      <c r="N46" s="80">
        <f t="shared" si="0"/>
        <v>0</v>
      </c>
      <c r="O46" s="80">
        <f t="shared" ref="O46" si="41">IF(N46="","",N46)</f>
        <v>0</v>
      </c>
      <c r="Q46" s="36"/>
      <c r="R46" s="36"/>
      <c r="S46" s="36"/>
    </row>
    <row r="47" spans="1:19" x14ac:dyDescent="0.25">
      <c r="A47" s="94"/>
      <c r="B47" s="95"/>
      <c r="C47" s="96"/>
      <c r="D47" s="18">
        <v>2</v>
      </c>
      <c r="E47" s="19"/>
      <c r="F47" s="20" t="str">
        <f>IF($E47="","",IF(ISNA(VLOOKUP($E47,DD!$A$2:$C$150,2,0)),"NO SUCH DIVE",VLOOKUP($E47,DD!$A$2:$C$150,2,0)))</f>
        <v/>
      </c>
      <c r="G47" s="18" t="str">
        <f>IF($E47="","",IF(ISNA(VLOOKUP($E47,DD!$A$2:$C$150,3,0)),"",VLOOKUP($E47,DD!$A$2:$C$150,3,0)))</f>
        <v/>
      </c>
      <c r="H47" s="21"/>
      <c r="I47" s="21"/>
      <c r="J47" s="21"/>
      <c r="K47" s="21"/>
      <c r="L47" s="21"/>
      <c r="M47" s="19"/>
      <c r="N47" s="80">
        <f t="shared" si="0"/>
        <v>0</v>
      </c>
      <c r="O47" s="80">
        <f t="shared" ref="O47:O49" si="42">IF(N47="",O46,N47+O46)</f>
        <v>0</v>
      </c>
      <c r="Q47" s="35"/>
      <c r="R47" s="35"/>
      <c r="S47" s="35"/>
    </row>
    <row r="48" spans="1:19" ht="15.75" thickBot="1" x14ac:dyDescent="0.3">
      <c r="A48" s="94"/>
      <c r="B48" s="95"/>
      <c r="C48" s="96"/>
      <c r="D48" s="18">
        <v>3</v>
      </c>
      <c r="E48" s="19"/>
      <c r="F48" s="20" t="str">
        <f>IF($E48="","",IF(ISNA(VLOOKUP($E48,DD!$A$2:$C$150,2,0)),"NO SUCH DIVE",VLOOKUP($E48,DD!$A$2:$C$150,2,0)))</f>
        <v/>
      </c>
      <c r="G48" s="18" t="str">
        <f>IF($E48="","",IF(ISNA(VLOOKUP($E48,DD!$A$2:$C$150,3,0)),"",VLOOKUP($E48,DD!$A$2:$C$150,3,0)))</f>
        <v/>
      </c>
      <c r="H48" s="21"/>
      <c r="I48" s="21"/>
      <c r="J48" s="21"/>
      <c r="K48" s="21"/>
      <c r="L48" s="21"/>
      <c r="M48" s="19"/>
      <c r="N48" s="80">
        <f t="shared" si="0"/>
        <v>0</v>
      </c>
      <c r="O48" s="80">
        <f t="shared" si="42"/>
        <v>0</v>
      </c>
      <c r="Q48" s="35"/>
      <c r="R48" s="35"/>
      <c r="S48" s="35"/>
    </row>
    <row r="49" spans="1:19" ht="15.75" thickBot="1" x14ac:dyDescent="0.3">
      <c r="A49" s="94"/>
      <c r="B49" s="95"/>
      <c r="C49" s="96"/>
      <c r="D49" s="18">
        <v>4</v>
      </c>
      <c r="E49" s="19"/>
      <c r="F49" s="20" t="str">
        <f>IF($E49="","",IF(ISNA(VLOOKUP($E49,DD!$A$2:$C$150,2,0)),"NO SUCH DIVE",VLOOKUP($E49,DD!$A$2:$C$150,2,0)))</f>
        <v/>
      </c>
      <c r="G49" s="18" t="str">
        <f>IF($E49="","",IF(ISNA(VLOOKUP($E49,DD!$A$2:$C$150,3,0)),"",VLOOKUP($E49,DD!$A$2:$C$150,3,0)))</f>
        <v/>
      </c>
      <c r="H49" s="21"/>
      <c r="I49" s="21"/>
      <c r="J49" s="21"/>
      <c r="K49" s="21"/>
      <c r="L49" s="21"/>
      <c r="M49" s="19"/>
      <c r="N49" s="80">
        <f t="shared" si="0"/>
        <v>0</v>
      </c>
      <c r="O49" s="81">
        <f t="shared" si="42"/>
        <v>0</v>
      </c>
      <c r="Q49" s="35">
        <f t="shared" ref="Q49" si="43">IF(O49&lt;&gt;"",O49+A46/10000,0)</f>
        <v>1.1999999999999999E-3</v>
      </c>
      <c r="R49" s="35">
        <f t="shared" ref="R49:S49" si="44">B46</f>
        <v>0</v>
      </c>
      <c r="S49" s="35">
        <f t="shared" si="44"/>
        <v>0</v>
      </c>
    </row>
    <row r="50" spans="1:19" x14ac:dyDescent="0.25">
      <c r="A50" s="97">
        <v>13</v>
      </c>
      <c r="B50" s="98"/>
      <c r="C50" s="99"/>
      <c r="D50" s="10">
        <v>1</v>
      </c>
      <c r="E50" s="5"/>
      <c r="F50" t="str">
        <f>IF($E50="","",IF(ISNA(VLOOKUP($E50,DD!$A$2:$C$150,2,0)),"NO SUCH DIVE",VLOOKUP($E50,DD!$A$2:$C$150,2,0)))</f>
        <v/>
      </c>
      <c r="G50" s="10" t="str">
        <f>IF($E50="","",IF(ISNA(VLOOKUP($E50,DD!$A$2:$C$150,3,0)),"",VLOOKUP($E50,DD!$A$2:$C$150,3,0)))</f>
        <v/>
      </c>
      <c r="H50" s="8"/>
      <c r="I50" s="8"/>
      <c r="J50" s="8"/>
      <c r="K50" s="8"/>
      <c r="L50" s="8"/>
      <c r="M50" s="5"/>
      <c r="N50" s="78">
        <f t="shared" si="0"/>
        <v>0</v>
      </c>
      <c r="O50" s="78">
        <f t="shared" ref="O50" si="45">IF(N50="","",N50)</f>
        <v>0</v>
      </c>
      <c r="Q50" s="36"/>
      <c r="R50" s="36"/>
      <c r="S50" s="36"/>
    </row>
    <row r="51" spans="1:19" x14ac:dyDescent="0.25">
      <c r="A51" s="97"/>
      <c r="B51" s="98"/>
      <c r="C51" s="99"/>
      <c r="D51" s="10">
        <v>2</v>
      </c>
      <c r="E51" s="5"/>
      <c r="F51" t="str">
        <f>IF($E51="","",IF(ISNA(VLOOKUP($E51,DD!$A$2:$C$150,2,0)),"NO SUCH DIVE",VLOOKUP($E51,DD!$A$2:$C$150,2,0)))</f>
        <v/>
      </c>
      <c r="G51" s="10" t="str">
        <f>IF($E51="","",IF(ISNA(VLOOKUP($E51,DD!$A$2:$C$150,3,0)),"",VLOOKUP($E51,DD!$A$2:$C$150,3,0)))</f>
        <v/>
      </c>
      <c r="H51" s="8"/>
      <c r="I51" s="8"/>
      <c r="J51" s="8"/>
      <c r="K51" s="8"/>
      <c r="L51" s="8"/>
      <c r="M51" s="5"/>
      <c r="N51" s="78">
        <f t="shared" si="0"/>
        <v>0</v>
      </c>
      <c r="O51" s="78">
        <f t="shared" ref="O51:O53" si="46">IF(N51="",O50,N51+O50)</f>
        <v>0</v>
      </c>
      <c r="Q51" s="35"/>
      <c r="R51" s="35"/>
      <c r="S51" s="35"/>
    </row>
    <row r="52" spans="1:19" ht="15.75" thickBot="1" x14ac:dyDescent="0.3">
      <c r="A52" s="97"/>
      <c r="B52" s="98"/>
      <c r="C52" s="99"/>
      <c r="D52" s="10">
        <v>3</v>
      </c>
      <c r="E52" s="5"/>
      <c r="F52" t="str">
        <f>IF($E52="","",IF(ISNA(VLOOKUP($E52,DD!$A$2:$C$150,2,0)),"NO SUCH DIVE",VLOOKUP($E52,DD!$A$2:$C$150,2,0)))</f>
        <v/>
      </c>
      <c r="G52" s="10" t="str">
        <f>IF($E52="","",IF(ISNA(VLOOKUP($E52,DD!$A$2:$C$150,3,0)),"",VLOOKUP($E52,DD!$A$2:$C$150,3,0)))</f>
        <v/>
      </c>
      <c r="H52" s="8"/>
      <c r="I52" s="8"/>
      <c r="J52" s="8"/>
      <c r="K52" s="8"/>
      <c r="L52" s="8"/>
      <c r="M52" s="5"/>
      <c r="N52" s="78">
        <f t="shared" si="0"/>
        <v>0</v>
      </c>
      <c r="O52" s="78">
        <f t="shared" si="46"/>
        <v>0</v>
      </c>
      <c r="Q52" s="35"/>
      <c r="R52" s="35"/>
      <c r="S52" s="35"/>
    </row>
    <row r="53" spans="1:19" ht="15.75" thickBot="1" x14ac:dyDescent="0.3">
      <c r="A53" s="97"/>
      <c r="B53" s="98"/>
      <c r="C53" s="99"/>
      <c r="D53" s="10">
        <v>4</v>
      </c>
      <c r="E53" s="5"/>
      <c r="F53" t="str">
        <f>IF($E53="","",IF(ISNA(VLOOKUP($E53,DD!$A$2:$C$150,2,0)),"NO SUCH DIVE",VLOOKUP($E53,DD!$A$2:$C$150,2,0)))</f>
        <v/>
      </c>
      <c r="G53" s="10" t="str">
        <f>IF($E53="","",IF(ISNA(VLOOKUP($E53,DD!$A$2:$C$150,3,0)),"",VLOOKUP($E53,DD!$A$2:$C$150,3,0)))</f>
        <v/>
      </c>
      <c r="H53" s="8"/>
      <c r="I53" s="8"/>
      <c r="J53" s="8"/>
      <c r="K53" s="8"/>
      <c r="L53" s="8"/>
      <c r="M53" s="5"/>
      <c r="N53" s="78">
        <f t="shared" si="0"/>
        <v>0</v>
      </c>
      <c r="O53" s="79">
        <f t="shared" si="46"/>
        <v>0</v>
      </c>
      <c r="Q53" s="35">
        <f t="shared" ref="Q53" si="47">IF(O53&lt;&gt;"",O53+A50/10000,0)</f>
        <v>1.2999999999999999E-3</v>
      </c>
      <c r="R53" s="35">
        <f t="shared" ref="R53:S53" si="48">B50</f>
        <v>0</v>
      </c>
      <c r="S53" s="35">
        <f t="shared" si="48"/>
        <v>0</v>
      </c>
    </row>
    <row r="54" spans="1:19" x14ac:dyDescent="0.25">
      <c r="A54" s="94">
        <v>14</v>
      </c>
      <c r="B54" s="95"/>
      <c r="C54" s="96"/>
      <c r="D54" s="18">
        <v>1</v>
      </c>
      <c r="E54" s="19"/>
      <c r="F54" s="20" t="str">
        <f>IF($E54="","",IF(ISNA(VLOOKUP($E54,DD!$A$2:$C$150,2,0)),"NO SUCH DIVE",VLOOKUP($E54,DD!$A$2:$C$150,2,0)))</f>
        <v/>
      </c>
      <c r="G54" s="18" t="str">
        <f>IF($E54="","",IF(ISNA(VLOOKUP($E54,DD!$A$2:$C$150,3,0)),"",VLOOKUP($E54,DD!$A$2:$C$150,3,0)))</f>
        <v/>
      </c>
      <c r="H54" s="21"/>
      <c r="I54" s="21"/>
      <c r="J54" s="21"/>
      <c r="K54" s="21"/>
      <c r="L54" s="21"/>
      <c r="M54" s="19"/>
      <c r="N54" s="80">
        <f t="shared" si="0"/>
        <v>0</v>
      </c>
      <c r="O54" s="80">
        <f t="shared" ref="O54" si="49">IF(N54="","",N54)</f>
        <v>0</v>
      </c>
      <c r="Q54" s="36"/>
      <c r="R54" s="36"/>
      <c r="S54" s="36"/>
    </row>
    <row r="55" spans="1:19" x14ac:dyDescent="0.25">
      <c r="A55" s="94"/>
      <c r="B55" s="95"/>
      <c r="C55" s="96"/>
      <c r="D55" s="18">
        <v>2</v>
      </c>
      <c r="E55" s="19"/>
      <c r="F55" s="20" t="str">
        <f>IF($E55="","",IF(ISNA(VLOOKUP($E55,DD!$A$2:$C$150,2,0)),"NO SUCH DIVE",VLOOKUP($E55,DD!$A$2:$C$150,2,0)))</f>
        <v/>
      </c>
      <c r="G55" s="18" t="str">
        <f>IF($E55="","",IF(ISNA(VLOOKUP($E55,DD!$A$2:$C$150,3,0)),"",VLOOKUP($E55,DD!$A$2:$C$150,3,0)))</f>
        <v/>
      </c>
      <c r="H55" s="21"/>
      <c r="I55" s="21"/>
      <c r="J55" s="21"/>
      <c r="K55" s="21"/>
      <c r="L55" s="21"/>
      <c r="M55" s="19"/>
      <c r="N55" s="80">
        <f t="shared" si="0"/>
        <v>0</v>
      </c>
      <c r="O55" s="80">
        <f t="shared" ref="O55:O57" si="50">IF(N55="",O54,N55+O54)</f>
        <v>0</v>
      </c>
      <c r="Q55" s="35"/>
      <c r="R55" s="35"/>
      <c r="S55" s="35"/>
    </row>
    <row r="56" spans="1:19" ht="15.75" thickBot="1" x14ac:dyDescent="0.3">
      <c r="A56" s="94"/>
      <c r="B56" s="95"/>
      <c r="C56" s="96"/>
      <c r="D56" s="18">
        <v>3</v>
      </c>
      <c r="E56" s="19"/>
      <c r="F56" s="20" t="str">
        <f>IF($E56="","",IF(ISNA(VLOOKUP($E56,DD!$A$2:$C$150,2,0)),"NO SUCH DIVE",VLOOKUP($E56,DD!$A$2:$C$150,2,0)))</f>
        <v/>
      </c>
      <c r="G56" s="18" t="str">
        <f>IF($E56="","",IF(ISNA(VLOOKUP($E56,DD!$A$2:$C$150,3,0)),"",VLOOKUP($E56,DD!$A$2:$C$150,3,0)))</f>
        <v/>
      </c>
      <c r="H56" s="21"/>
      <c r="I56" s="21"/>
      <c r="J56" s="21"/>
      <c r="K56" s="21"/>
      <c r="L56" s="21"/>
      <c r="M56" s="19"/>
      <c r="N56" s="80">
        <f t="shared" si="0"/>
        <v>0</v>
      </c>
      <c r="O56" s="80">
        <f t="shared" si="50"/>
        <v>0</v>
      </c>
      <c r="Q56" s="35"/>
      <c r="R56" s="35"/>
      <c r="S56" s="35"/>
    </row>
    <row r="57" spans="1:19" ht="15.75" thickBot="1" x14ac:dyDescent="0.3">
      <c r="A57" s="94"/>
      <c r="B57" s="95"/>
      <c r="C57" s="96"/>
      <c r="D57" s="18">
        <v>4</v>
      </c>
      <c r="E57" s="19"/>
      <c r="F57" s="20" t="str">
        <f>IF($E57="","",IF(ISNA(VLOOKUP($E57,DD!$A$2:$C$150,2,0)),"NO SUCH DIVE",VLOOKUP($E57,DD!$A$2:$C$150,2,0)))</f>
        <v/>
      </c>
      <c r="G57" s="18" t="str">
        <f>IF($E57="","",IF(ISNA(VLOOKUP($E57,DD!$A$2:$C$150,3,0)),"",VLOOKUP($E57,DD!$A$2:$C$150,3,0)))</f>
        <v/>
      </c>
      <c r="H57" s="21"/>
      <c r="I57" s="21"/>
      <c r="J57" s="21"/>
      <c r="K57" s="21"/>
      <c r="L57" s="21"/>
      <c r="M57" s="19"/>
      <c r="N57" s="80">
        <f t="shared" si="0"/>
        <v>0</v>
      </c>
      <c r="O57" s="81">
        <f t="shared" si="50"/>
        <v>0</v>
      </c>
      <c r="Q57" s="35">
        <f t="shared" ref="Q57" si="51">IF(O57&lt;&gt;"",O57+A54/10000,0)</f>
        <v>1.4E-3</v>
      </c>
      <c r="R57" s="35">
        <f t="shared" ref="R57:S57" si="52">B54</f>
        <v>0</v>
      </c>
      <c r="S57" s="35">
        <f t="shared" si="52"/>
        <v>0</v>
      </c>
    </row>
    <row r="58" spans="1:19" x14ac:dyDescent="0.25">
      <c r="A58" s="97">
        <v>15</v>
      </c>
      <c r="B58" s="98"/>
      <c r="C58" s="99"/>
      <c r="D58" s="10">
        <v>1</v>
      </c>
      <c r="E58" s="5"/>
      <c r="F58" t="str">
        <f>IF($E58="","",IF(ISNA(VLOOKUP($E58,DD!$A$2:$C$150,2,0)),"NO SUCH DIVE",VLOOKUP($E58,DD!$A$2:$C$150,2,0)))</f>
        <v/>
      </c>
      <c r="G58" s="10" t="str">
        <f>IF($E58="","",IF(ISNA(VLOOKUP($E58,DD!$A$2:$C$150,3,0)),"",VLOOKUP($E58,DD!$A$2:$C$150,3,0)))</f>
        <v/>
      </c>
      <c r="H58" s="8"/>
      <c r="I58" s="8"/>
      <c r="J58" s="8"/>
      <c r="K58" s="8"/>
      <c r="L58" s="8"/>
      <c r="M58" s="5"/>
      <c r="N58" s="78">
        <f t="shared" si="0"/>
        <v>0</v>
      </c>
      <c r="O58" s="78">
        <f t="shared" ref="O58" si="53">IF(N58="","",N58)</f>
        <v>0</v>
      </c>
      <c r="Q58" s="36"/>
      <c r="R58" s="36"/>
      <c r="S58" s="36"/>
    </row>
    <row r="59" spans="1:19" x14ac:dyDescent="0.25">
      <c r="A59" s="97"/>
      <c r="B59" s="98"/>
      <c r="C59" s="99"/>
      <c r="D59" s="10">
        <v>2</v>
      </c>
      <c r="E59" s="5"/>
      <c r="F59" t="str">
        <f>IF($E59="","",IF(ISNA(VLOOKUP($E59,DD!$A$2:$C$150,2,0)),"NO SUCH DIVE",VLOOKUP($E59,DD!$A$2:$C$150,2,0)))</f>
        <v/>
      </c>
      <c r="G59" s="10" t="str">
        <f>IF($E59="","",IF(ISNA(VLOOKUP($E59,DD!$A$2:$C$150,3,0)),"",VLOOKUP($E59,DD!$A$2:$C$150,3,0)))</f>
        <v/>
      </c>
      <c r="H59" s="8"/>
      <c r="I59" s="8"/>
      <c r="J59" s="8"/>
      <c r="K59" s="8"/>
      <c r="L59" s="8"/>
      <c r="M59" s="5"/>
      <c r="N59" s="78">
        <f t="shared" si="0"/>
        <v>0</v>
      </c>
      <c r="O59" s="78">
        <f t="shared" ref="O59:O61" si="54">IF(N59="",O58,N59+O58)</f>
        <v>0</v>
      </c>
      <c r="Q59" s="35"/>
      <c r="R59" s="35"/>
      <c r="S59" s="35"/>
    </row>
    <row r="60" spans="1:19" ht="15.75" thickBot="1" x14ac:dyDescent="0.3">
      <c r="A60" s="97"/>
      <c r="B60" s="98"/>
      <c r="C60" s="99"/>
      <c r="D60" s="10">
        <v>3</v>
      </c>
      <c r="E60" s="5"/>
      <c r="F60" t="str">
        <f>IF($E60="","",IF(ISNA(VLOOKUP($E60,DD!$A$2:$C$150,2,0)),"NO SUCH DIVE",VLOOKUP($E60,DD!$A$2:$C$150,2,0)))</f>
        <v/>
      </c>
      <c r="G60" s="10" t="str">
        <f>IF($E60="","",IF(ISNA(VLOOKUP($E60,DD!$A$2:$C$150,3,0)),"",VLOOKUP($E60,DD!$A$2:$C$150,3,0)))</f>
        <v/>
      </c>
      <c r="H60" s="8"/>
      <c r="I60" s="8"/>
      <c r="J60" s="8"/>
      <c r="K60" s="8"/>
      <c r="L60" s="8"/>
      <c r="M60" s="5"/>
      <c r="N60" s="78">
        <f t="shared" si="0"/>
        <v>0</v>
      </c>
      <c r="O60" s="78">
        <f t="shared" si="54"/>
        <v>0</v>
      </c>
      <c r="Q60" s="35"/>
      <c r="R60" s="35"/>
      <c r="S60" s="35"/>
    </row>
    <row r="61" spans="1:19" ht="15.75" thickBot="1" x14ac:dyDescent="0.3">
      <c r="A61" s="97"/>
      <c r="B61" s="98"/>
      <c r="C61" s="99"/>
      <c r="D61" s="10">
        <v>4</v>
      </c>
      <c r="E61" s="5"/>
      <c r="F61" t="str">
        <f>IF($E61="","",IF(ISNA(VLOOKUP($E61,DD!$A$2:$C$150,2,0)),"NO SUCH DIVE",VLOOKUP($E61,DD!$A$2:$C$150,2,0)))</f>
        <v/>
      </c>
      <c r="G61" s="10" t="str">
        <f>IF($E61="","",IF(ISNA(VLOOKUP($E61,DD!$A$2:$C$150,3,0)),"",VLOOKUP($E61,DD!$A$2:$C$150,3,0)))</f>
        <v/>
      </c>
      <c r="H61" s="8"/>
      <c r="I61" s="8"/>
      <c r="J61" s="8"/>
      <c r="K61" s="8"/>
      <c r="L61" s="8"/>
      <c r="M61" s="5"/>
      <c r="N61" s="78">
        <f t="shared" si="0"/>
        <v>0</v>
      </c>
      <c r="O61" s="79">
        <f t="shared" si="54"/>
        <v>0</v>
      </c>
      <c r="Q61" s="35">
        <f t="shared" ref="Q61" si="55">IF(O61&lt;&gt;"",O61+A58/10000,0)</f>
        <v>1.5E-3</v>
      </c>
      <c r="R61" s="35">
        <f t="shared" ref="R61:S61" si="56">B58</f>
        <v>0</v>
      </c>
      <c r="S61" s="35">
        <f t="shared" si="56"/>
        <v>0</v>
      </c>
    </row>
    <row r="62" spans="1:19" x14ac:dyDescent="0.25">
      <c r="A62" s="94">
        <v>16</v>
      </c>
      <c r="B62" s="95"/>
      <c r="C62" s="96"/>
      <c r="D62" s="18">
        <v>1</v>
      </c>
      <c r="E62" s="19"/>
      <c r="F62" s="20" t="str">
        <f>IF($E62="","",IF(ISNA(VLOOKUP($E62,DD!$A$2:$C$150,2,0)),"NO SUCH DIVE",VLOOKUP($E62,DD!$A$2:$C$150,2,0)))</f>
        <v/>
      </c>
      <c r="G62" s="18" t="str">
        <f>IF($E62="","",IF(ISNA(VLOOKUP($E62,DD!$A$2:$C$150,3,0)),"",VLOOKUP($E62,DD!$A$2:$C$150,3,0)))</f>
        <v/>
      </c>
      <c r="H62" s="21"/>
      <c r="I62" s="21"/>
      <c r="J62" s="21"/>
      <c r="K62" s="21"/>
      <c r="L62" s="21"/>
      <c r="M62" s="19"/>
      <c r="N62" s="80">
        <f t="shared" si="0"/>
        <v>0</v>
      </c>
      <c r="O62" s="80">
        <f t="shared" ref="O62" si="57">IF(N62="","",N62)</f>
        <v>0</v>
      </c>
      <c r="Q62" s="36"/>
      <c r="R62" s="36"/>
      <c r="S62" s="36"/>
    </row>
    <row r="63" spans="1:19" x14ac:dyDescent="0.25">
      <c r="A63" s="94"/>
      <c r="B63" s="95"/>
      <c r="C63" s="96"/>
      <c r="D63" s="18">
        <v>2</v>
      </c>
      <c r="E63" s="19"/>
      <c r="F63" s="20" t="str">
        <f>IF($E63="","",IF(ISNA(VLOOKUP($E63,DD!$A$2:$C$150,2,0)),"NO SUCH DIVE",VLOOKUP($E63,DD!$A$2:$C$150,2,0)))</f>
        <v/>
      </c>
      <c r="G63" s="18" t="str">
        <f>IF($E63="","",IF(ISNA(VLOOKUP($E63,DD!$A$2:$C$150,3,0)),"",VLOOKUP($E63,DD!$A$2:$C$150,3,0)))</f>
        <v/>
      </c>
      <c r="H63" s="21"/>
      <c r="I63" s="21"/>
      <c r="J63" s="21"/>
      <c r="K63" s="21"/>
      <c r="L63" s="21"/>
      <c r="M63" s="19"/>
      <c r="N63" s="80">
        <f t="shared" si="0"/>
        <v>0</v>
      </c>
      <c r="O63" s="80">
        <f t="shared" ref="O63:O65" si="58">IF(N63="",O62,N63+O62)</f>
        <v>0</v>
      </c>
      <c r="Q63" s="35"/>
      <c r="R63" s="35"/>
      <c r="S63" s="35"/>
    </row>
    <row r="64" spans="1:19" ht="15.75" thickBot="1" x14ac:dyDescent="0.3">
      <c r="A64" s="94"/>
      <c r="B64" s="95"/>
      <c r="C64" s="96"/>
      <c r="D64" s="18">
        <v>3</v>
      </c>
      <c r="E64" s="19"/>
      <c r="F64" s="20" t="str">
        <f>IF($E64="","",IF(ISNA(VLOOKUP($E64,DD!$A$2:$C$150,2,0)),"NO SUCH DIVE",VLOOKUP($E64,DD!$A$2:$C$150,2,0)))</f>
        <v/>
      </c>
      <c r="G64" s="18" t="str">
        <f>IF($E64="","",IF(ISNA(VLOOKUP($E64,DD!$A$2:$C$150,3,0)),"",VLOOKUP($E64,DD!$A$2:$C$150,3,0)))</f>
        <v/>
      </c>
      <c r="H64" s="21"/>
      <c r="I64" s="21"/>
      <c r="J64" s="21"/>
      <c r="K64" s="21"/>
      <c r="L64" s="21"/>
      <c r="M64" s="19"/>
      <c r="N64" s="80">
        <f t="shared" si="0"/>
        <v>0</v>
      </c>
      <c r="O64" s="80">
        <f t="shared" si="58"/>
        <v>0</v>
      </c>
      <c r="Q64" s="35"/>
      <c r="R64" s="35"/>
      <c r="S64" s="35"/>
    </row>
    <row r="65" spans="1:19" ht="15.75" thickBot="1" x14ac:dyDescent="0.3">
      <c r="A65" s="94"/>
      <c r="B65" s="95"/>
      <c r="C65" s="96"/>
      <c r="D65" s="18">
        <v>4</v>
      </c>
      <c r="E65" s="19"/>
      <c r="F65" s="20" t="str">
        <f>IF($E65="","",IF(ISNA(VLOOKUP($E65,DD!$A$2:$C$150,2,0)),"NO SUCH DIVE",VLOOKUP($E65,DD!$A$2:$C$150,2,0)))</f>
        <v/>
      </c>
      <c r="G65" s="18" t="str">
        <f>IF($E65="","",IF(ISNA(VLOOKUP($E65,DD!$A$2:$C$150,3,0)),"",VLOOKUP($E65,DD!$A$2:$C$150,3,0)))</f>
        <v/>
      </c>
      <c r="H65" s="21"/>
      <c r="I65" s="21"/>
      <c r="J65" s="21"/>
      <c r="K65" s="21"/>
      <c r="L65" s="21"/>
      <c r="M65" s="19"/>
      <c r="N65" s="80">
        <f t="shared" si="0"/>
        <v>0</v>
      </c>
      <c r="O65" s="81">
        <f t="shared" si="58"/>
        <v>0</v>
      </c>
      <c r="Q65" s="35">
        <f t="shared" ref="Q65" si="59">IF(O65&lt;&gt;"",O65+A62/10000,0)</f>
        <v>1.6000000000000001E-3</v>
      </c>
      <c r="R65" s="35">
        <f t="shared" ref="R65:S65" si="60">B62</f>
        <v>0</v>
      </c>
      <c r="S65" s="35">
        <f t="shared" si="60"/>
        <v>0</v>
      </c>
    </row>
    <row r="66" spans="1:19" x14ac:dyDescent="0.25">
      <c r="A66" s="97">
        <v>17</v>
      </c>
      <c r="B66" s="98"/>
      <c r="C66" s="99"/>
      <c r="D66" s="10">
        <v>1</v>
      </c>
      <c r="E66" s="5"/>
      <c r="F66" t="str">
        <f>IF($E66="","",IF(ISNA(VLOOKUP($E66,DD!$A$2:$C$150,2,0)),"NO SUCH DIVE",VLOOKUP($E66,DD!$A$2:$C$150,2,0)))</f>
        <v/>
      </c>
      <c r="G66" s="10" t="str">
        <f>IF($E66="","",IF(ISNA(VLOOKUP($E66,DD!$A$2:$C$150,3,0)),"",VLOOKUP($E66,DD!$A$2:$C$150,3,0)))</f>
        <v/>
      </c>
      <c r="H66" s="8"/>
      <c r="I66" s="8"/>
      <c r="J66" s="8"/>
      <c r="K66" s="8"/>
      <c r="L66" s="8"/>
      <c r="M66" s="5"/>
      <c r="N66" s="78">
        <f t="shared" si="0"/>
        <v>0</v>
      </c>
      <c r="O66" s="78">
        <f t="shared" ref="O66" si="61">IF(N66="","",N66)</f>
        <v>0</v>
      </c>
      <c r="Q66" s="36"/>
      <c r="R66" s="36"/>
      <c r="S66" s="36"/>
    </row>
    <row r="67" spans="1:19" x14ac:dyDescent="0.25">
      <c r="A67" s="97"/>
      <c r="B67" s="98"/>
      <c r="C67" s="99"/>
      <c r="D67" s="10">
        <v>2</v>
      </c>
      <c r="E67" s="5"/>
      <c r="F67" t="str">
        <f>IF($E67="","",IF(ISNA(VLOOKUP($E67,DD!$A$2:$C$150,2,0)),"NO SUCH DIVE",VLOOKUP($E67,DD!$A$2:$C$150,2,0)))</f>
        <v/>
      </c>
      <c r="G67" s="10" t="str">
        <f>IF($E67="","",IF(ISNA(VLOOKUP($E67,DD!$A$2:$C$150,3,0)),"",VLOOKUP($E67,DD!$A$2:$C$150,3,0)))</f>
        <v/>
      </c>
      <c r="H67" s="8"/>
      <c r="I67" s="8"/>
      <c r="J67" s="8"/>
      <c r="K67" s="8"/>
      <c r="L67" s="8"/>
      <c r="M67" s="5"/>
      <c r="N67" s="78">
        <f t="shared" ref="N67:N97" si="62">IF(G67="",0,IF(COUNT(H67:L67)=3,IF(M67&lt;&gt;"",(SUM(H67:J67)-6)*G67,SUM(H67:J67)*G67),IF(M67&lt;&gt;"",(SUM(H67:L67)-MAX(H67:L67)-MIN(H67:L67)-6)*G67,(SUM(H67:L67)-MAX(H67:L67)-MIN(H67:L67))*G67)))</f>
        <v>0</v>
      </c>
      <c r="O67" s="78">
        <f t="shared" ref="O67:O69" si="63">IF(N67="",O66,N67+O66)</f>
        <v>0</v>
      </c>
      <c r="Q67" s="35"/>
      <c r="R67" s="35"/>
      <c r="S67" s="35"/>
    </row>
    <row r="68" spans="1:19" ht="15.75" thickBot="1" x14ac:dyDescent="0.3">
      <c r="A68" s="97"/>
      <c r="B68" s="98"/>
      <c r="C68" s="99"/>
      <c r="D68" s="10">
        <v>3</v>
      </c>
      <c r="E68" s="5"/>
      <c r="F68" t="str">
        <f>IF($E68="","",IF(ISNA(VLOOKUP($E68,DD!$A$2:$C$150,2,0)),"NO SUCH DIVE",VLOOKUP($E68,DD!$A$2:$C$150,2,0)))</f>
        <v/>
      </c>
      <c r="G68" s="10" t="str">
        <f>IF($E68="","",IF(ISNA(VLOOKUP($E68,DD!$A$2:$C$150,3,0)),"",VLOOKUP($E68,DD!$A$2:$C$150,3,0)))</f>
        <v/>
      </c>
      <c r="H68" s="8"/>
      <c r="I68" s="8"/>
      <c r="J68" s="8"/>
      <c r="K68" s="8"/>
      <c r="L68" s="8"/>
      <c r="M68" s="5"/>
      <c r="N68" s="78">
        <f t="shared" si="62"/>
        <v>0</v>
      </c>
      <c r="O68" s="78">
        <f t="shared" si="63"/>
        <v>0</v>
      </c>
      <c r="Q68" s="35"/>
      <c r="R68" s="35"/>
      <c r="S68" s="35"/>
    </row>
    <row r="69" spans="1:19" ht="15.75" thickBot="1" x14ac:dyDescent="0.3">
      <c r="A69" s="97"/>
      <c r="B69" s="98"/>
      <c r="C69" s="99"/>
      <c r="D69" s="10">
        <v>4</v>
      </c>
      <c r="E69" s="5"/>
      <c r="F69" t="str">
        <f>IF($E69="","",IF(ISNA(VLOOKUP($E69,DD!$A$2:$C$150,2,0)),"NO SUCH DIVE",VLOOKUP($E69,DD!$A$2:$C$150,2,0)))</f>
        <v/>
      </c>
      <c r="G69" s="10" t="str">
        <f>IF($E69="","",IF(ISNA(VLOOKUP($E69,DD!$A$2:$C$150,3,0)),"",VLOOKUP($E69,DD!$A$2:$C$150,3,0)))</f>
        <v/>
      </c>
      <c r="H69" s="8"/>
      <c r="I69" s="8"/>
      <c r="J69" s="8"/>
      <c r="K69" s="8"/>
      <c r="L69" s="8"/>
      <c r="M69" s="5"/>
      <c r="N69" s="78">
        <f t="shared" si="62"/>
        <v>0</v>
      </c>
      <c r="O69" s="79">
        <f t="shared" si="63"/>
        <v>0</v>
      </c>
      <c r="Q69" s="35">
        <f t="shared" ref="Q69" si="64">IF(O69&lt;&gt;"",O69+A66/10000,0)</f>
        <v>1.6999999999999999E-3</v>
      </c>
      <c r="R69" s="35">
        <f t="shared" ref="R69:S69" si="65">B66</f>
        <v>0</v>
      </c>
      <c r="S69" s="35">
        <f t="shared" si="65"/>
        <v>0</v>
      </c>
    </row>
    <row r="70" spans="1:19" x14ac:dyDescent="0.25">
      <c r="A70" s="94">
        <v>18</v>
      </c>
      <c r="B70" s="95"/>
      <c r="C70" s="96"/>
      <c r="D70" s="18">
        <v>1</v>
      </c>
      <c r="E70" s="19"/>
      <c r="F70" s="20" t="str">
        <f>IF($E70="","",IF(ISNA(VLOOKUP($E70,DD!$A$2:$C$150,2,0)),"NO SUCH DIVE",VLOOKUP($E70,DD!$A$2:$C$150,2,0)))</f>
        <v/>
      </c>
      <c r="G70" s="18" t="str">
        <f>IF($E70="","",IF(ISNA(VLOOKUP($E70,DD!$A$2:$C$150,3,0)),"",VLOOKUP($E70,DD!$A$2:$C$150,3,0)))</f>
        <v/>
      </c>
      <c r="H70" s="21"/>
      <c r="I70" s="21"/>
      <c r="J70" s="21"/>
      <c r="K70" s="21"/>
      <c r="L70" s="21"/>
      <c r="M70" s="19"/>
      <c r="N70" s="80">
        <f t="shared" si="62"/>
        <v>0</v>
      </c>
      <c r="O70" s="80">
        <f t="shared" ref="O70" si="66">IF(N70="","",N70)</f>
        <v>0</v>
      </c>
      <c r="Q70" s="36"/>
      <c r="R70" s="36"/>
      <c r="S70" s="36"/>
    </row>
    <row r="71" spans="1:19" x14ac:dyDescent="0.25">
      <c r="A71" s="94"/>
      <c r="B71" s="95"/>
      <c r="C71" s="96"/>
      <c r="D71" s="18">
        <v>2</v>
      </c>
      <c r="E71" s="19"/>
      <c r="F71" s="20" t="str">
        <f>IF($E71="","",IF(ISNA(VLOOKUP($E71,DD!$A$2:$C$150,2,0)),"NO SUCH DIVE",VLOOKUP($E71,DD!$A$2:$C$150,2,0)))</f>
        <v/>
      </c>
      <c r="G71" s="18" t="str">
        <f>IF($E71="","",IF(ISNA(VLOOKUP($E71,DD!$A$2:$C$150,3,0)),"",VLOOKUP($E71,DD!$A$2:$C$150,3,0)))</f>
        <v/>
      </c>
      <c r="H71" s="21"/>
      <c r="I71" s="21"/>
      <c r="J71" s="21"/>
      <c r="K71" s="21"/>
      <c r="L71" s="21"/>
      <c r="M71" s="19"/>
      <c r="N71" s="80">
        <f t="shared" si="62"/>
        <v>0</v>
      </c>
      <c r="O71" s="80">
        <f t="shared" ref="O71:O73" si="67">IF(N71="",O70,N71+O70)</f>
        <v>0</v>
      </c>
      <c r="Q71" s="35"/>
      <c r="R71" s="35"/>
      <c r="S71" s="35"/>
    </row>
    <row r="72" spans="1:19" ht="15.75" thickBot="1" x14ac:dyDescent="0.3">
      <c r="A72" s="94"/>
      <c r="B72" s="95"/>
      <c r="C72" s="96"/>
      <c r="D72" s="18">
        <v>3</v>
      </c>
      <c r="E72" s="19"/>
      <c r="F72" s="20" t="str">
        <f>IF($E72="","",IF(ISNA(VLOOKUP($E72,DD!$A$2:$C$150,2,0)),"NO SUCH DIVE",VLOOKUP($E72,DD!$A$2:$C$150,2,0)))</f>
        <v/>
      </c>
      <c r="G72" s="18" t="str">
        <f>IF($E72="","",IF(ISNA(VLOOKUP($E72,DD!$A$2:$C$150,3,0)),"",VLOOKUP($E72,DD!$A$2:$C$150,3,0)))</f>
        <v/>
      </c>
      <c r="H72" s="21"/>
      <c r="I72" s="21"/>
      <c r="J72" s="21"/>
      <c r="K72" s="21"/>
      <c r="L72" s="21"/>
      <c r="M72" s="19"/>
      <c r="N72" s="80">
        <f t="shared" si="62"/>
        <v>0</v>
      </c>
      <c r="O72" s="80">
        <f t="shared" si="67"/>
        <v>0</v>
      </c>
      <c r="Q72" s="35"/>
      <c r="R72" s="35"/>
      <c r="S72" s="35"/>
    </row>
    <row r="73" spans="1:19" ht="15.75" thickBot="1" x14ac:dyDescent="0.3">
      <c r="A73" s="94"/>
      <c r="B73" s="95"/>
      <c r="C73" s="96"/>
      <c r="D73" s="18">
        <v>4</v>
      </c>
      <c r="E73" s="19"/>
      <c r="F73" s="20" t="str">
        <f>IF($E73="","",IF(ISNA(VLOOKUP($E73,DD!$A$2:$C$150,2,0)),"NO SUCH DIVE",VLOOKUP($E73,DD!$A$2:$C$150,2,0)))</f>
        <v/>
      </c>
      <c r="G73" s="18" t="str">
        <f>IF($E73="","",IF(ISNA(VLOOKUP($E73,DD!$A$2:$C$150,3,0)),"",VLOOKUP($E73,DD!$A$2:$C$150,3,0)))</f>
        <v/>
      </c>
      <c r="H73" s="21"/>
      <c r="I73" s="21"/>
      <c r="J73" s="21"/>
      <c r="K73" s="21"/>
      <c r="L73" s="21"/>
      <c r="M73" s="19"/>
      <c r="N73" s="80">
        <f t="shared" si="62"/>
        <v>0</v>
      </c>
      <c r="O73" s="81">
        <f t="shared" si="67"/>
        <v>0</v>
      </c>
      <c r="Q73" s="35">
        <f t="shared" ref="Q73" si="68">IF(O73&lt;&gt;"",O73+A70/10000,0)</f>
        <v>1.8E-3</v>
      </c>
      <c r="R73" s="35">
        <f t="shared" ref="R73:S73" si="69">B70</f>
        <v>0</v>
      </c>
      <c r="S73" s="35">
        <f t="shared" si="69"/>
        <v>0</v>
      </c>
    </row>
    <row r="74" spans="1:19" x14ac:dyDescent="0.25">
      <c r="A74" s="97">
        <v>19</v>
      </c>
      <c r="B74" s="98"/>
      <c r="C74" s="99"/>
      <c r="D74" s="10">
        <v>1</v>
      </c>
      <c r="E74" s="5"/>
      <c r="F74" t="str">
        <f>IF($E74="","",IF(ISNA(VLOOKUP($E74,DD!$A$2:$C$150,2,0)),"NO SUCH DIVE",VLOOKUP($E74,DD!$A$2:$C$150,2,0)))</f>
        <v/>
      </c>
      <c r="G74" s="10" t="str">
        <f>IF($E74="","",IF(ISNA(VLOOKUP($E74,DD!$A$2:$C$150,3,0)),"",VLOOKUP($E74,DD!$A$2:$C$150,3,0)))</f>
        <v/>
      </c>
      <c r="H74" s="8"/>
      <c r="I74" s="8"/>
      <c r="J74" s="8"/>
      <c r="K74" s="8"/>
      <c r="L74" s="8"/>
      <c r="M74" s="5"/>
      <c r="N74" s="78">
        <f t="shared" si="62"/>
        <v>0</v>
      </c>
      <c r="O74" s="78">
        <f t="shared" ref="O74" si="70">IF(N74="","",N74)</f>
        <v>0</v>
      </c>
      <c r="Q74" s="36"/>
      <c r="R74" s="36"/>
      <c r="S74" s="36"/>
    </row>
    <row r="75" spans="1:19" ht="15" customHeight="1" x14ac:dyDescent="0.25">
      <c r="A75" s="97"/>
      <c r="B75" s="98"/>
      <c r="C75" s="99"/>
      <c r="D75" s="10">
        <v>2</v>
      </c>
      <c r="E75" s="5"/>
      <c r="F75" t="str">
        <f>IF($E75="","",IF(ISNA(VLOOKUP($E75,DD!$A$2:$C$150,2,0)),"NO SUCH DIVE",VLOOKUP($E75,DD!$A$2:$C$150,2,0)))</f>
        <v/>
      </c>
      <c r="G75" s="10" t="str">
        <f>IF($E75="","",IF(ISNA(VLOOKUP($E75,DD!$A$2:$C$150,3,0)),"",VLOOKUP($E75,DD!$A$2:$C$150,3,0)))</f>
        <v/>
      </c>
      <c r="H75" s="8"/>
      <c r="I75" s="8"/>
      <c r="J75" s="8"/>
      <c r="K75" s="8"/>
      <c r="L75" s="8"/>
      <c r="M75" s="5"/>
      <c r="N75" s="78">
        <f t="shared" si="62"/>
        <v>0</v>
      </c>
      <c r="O75" s="78">
        <f t="shared" ref="O75:O77" si="71">IF(N75="",O74,N75+O74)</f>
        <v>0</v>
      </c>
      <c r="Q75" s="35"/>
      <c r="R75" s="35"/>
      <c r="S75" s="35"/>
    </row>
    <row r="76" spans="1:19" ht="15.75" thickBot="1" x14ac:dyDescent="0.3">
      <c r="A76" s="97"/>
      <c r="B76" s="98"/>
      <c r="C76" s="99"/>
      <c r="D76" s="10">
        <v>3</v>
      </c>
      <c r="E76" s="5"/>
      <c r="F76" t="str">
        <f>IF($E76="","",IF(ISNA(VLOOKUP($E76,DD!$A$2:$C$150,2,0)),"NO SUCH DIVE",VLOOKUP($E76,DD!$A$2:$C$150,2,0)))</f>
        <v/>
      </c>
      <c r="G76" s="10" t="str">
        <f>IF($E76="","",IF(ISNA(VLOOKUP($E76,DD!$A$2:$C$150,3,0)),"",VLOOKUP($E76,DD!$A$2:$C$150,3,0)))</f>
        <v/>
      </c>
      <c r="H76" s="8"/>
      <c r="I76" s="8"/>
      <c r="J76" s="8"/>
      <c r="K76" s="8"/>
      <c r="L76" s="8"/>
      <c r="M76" s="5"/>
      <c r="N76" s="78">
        <f t="shared" si="62"/>
        <v>0</v>
      </c>
      <c r="O76" s="78">
        <f t="shared" si="71"/>
        <v>0</v>
      </c>
      <c r="Q76" s="35"/>
      <c r="R76" s="35"/>
      <c r="S76" s="35"/>
    </row>
    <row r="77" spans="1:19" ht="15.75" thickBot="1" x14ac:dyDescent="0.3">
      <c r="A77" s="97"/>
      <c r="B77" s="98"/>
      <c r="C77" s="99"/>
      <c r="D77" s="10">
        <v>4</v>
      </c>
      <c r="E77" s="5"/>
      <c r="F77" t="str">
        <f>IF($E77="","",IF(ISNA(VLOOKUP($E77,DD!$A$2:$C$150,2,0)),"NO SUCH DIVE",VLOOKUP($E77,DD!$A$2:$C$150,2,0)))</f>
        <v/>
      </c>
      <c r="G77" s="10" t="str">
        <f>IF($E77="","",IF(ISNA(VLOOKUP($E77,DD!$A$2:$C$150,3,0)),"",VLOOKUP($E77,DD!$A$2:$C$150,3,0)))</f>
        <v/>
      </c>
      <c r="H77" s="8"/>
      <c r="I77" s="8"/>
      <c r="J77" s="8"/>
      <c r="K77" s="8"/>
      <c r="L77" s="8"/>
      <c r="M77" s="5"/>
      <c r="N77" s="78">
        <f t="shared" si="62"/>
        <v>0</v>
      </c>
      <c r="O77" s="79">
        <f t="shared" si="71"/>
        <v>0</v>
      </c>
      <c r="Q77" s="35">
        <f t="shared" ref="Q77" si="72">IF(O77&lt;&gt;"",O77+A74/10000,0)</f>
        <v>1.9E-3</v>
      </c>
      <c r="R77" s="35">
        <f t="shared" ref="R77:S77" si="73">B74</f>
        <v>0</v>
      </c>
      <c r="S77" s="35">
        <f t="shared" si="73"/>
        <v>0</v>
      </c>
    </row>
    <row r="78" spans="1:19" x14ac:dyDescent="0.25">
      <c r="A78" s="94">
        <v>20</v>
      </c>
      <c r="B78" s="95"/>
      <c r="C78" s="96"/>
      <c r="D78" s="18">
        <v>1</v>
      </c>
      <c r="E78" s="19"/>
      <c r="F78" s="20" t="str">
        <f>IF($E78="","",IF(ISNA(VLOOKUP($E78,DD!$A$2:$C$150,2,0)),"NO SUCH DIVE",VLOOKUP($E78,DD!$A$2:$C$150,2,0)))</f>
        <v/>
      </c>
      <c r="G78" s="18" t="str">
        <f>IF($E78="","",IF(ISNA(VLOOKUP($E78,DD!$A$2:$C$150,3,0)),"",VLOOKUP($E78,DD!$A$2:$C$150,3,0)))</f>
        <v/>
      </c>
      <c r="H78" s="21"/>
      <c r="I78" s="21"/>
      <c r="J78" s="21"/>
      <c r="K78" s="21"/>
      <c r="L78" s="21"/>
      <c r="M78" s="19"/>
      <c r="N78" s="80">
        <f t="shared" si="62"/>
        <v>0</v>
      </c>
      <c r="O78" s="80">
        <f t="shared" ref="O78" si="74">IF(N78="","",N78)</f>
        <v>0</v>
      </c>
      <c r="Q78" s="36"/>
      <c r="R78" s="36"/>
      <c r="S78" s="36"/>
    </row>
    <row r="79" spans="1:19" x14ac:dyDescent="0.25">
      <c r="A79" s="94"/>
      <c r="B79" s="95"/>
      <c r="C79" s="96"/>
      <c r="D79" s="18">
        <v>2</v>
      </c>
      <c r="E79" s="19"/>
      <c r="F79" s="20" t="str">
        <f>IF($E79="","",IF(ISNA(VLOOKUP($E79,DD!$A$2:$C$150,2,0)),"NO SUCH DIVE",VLOOKUP($E79,DD!$A$2:$C$150,2,0)))</f>
        <v/>
      </c>
      <c r="G79" s="18" t="str">
        <f>IF($E79="","",IF(ISNA(VLOOKUP($E79,DD!$A$2:$C$150,3,0)),"",VLOOKUP($E79,DD!$A$2:$C$150,3,0)))</f>
        <v/>
      </c>
      <c r="H79" s="21"/>
      <c r="I79" s="21"/>
      <c r="J79" s="21"/>
      <c r="K79" s="21"/>
      <c r="L79" s="21"/>
      <c r="M79" s="19"/>
      <c r="N79" s="80">
        <f t="shared" si="62"/>
        <v>0</v>
      </c>
      <c r="O79" s="80">
        <f t="shared" ref="O79:O81" si="75">IF(N79="",O78,N79+O78)</f>
        <v>0</v>
      </c>
      <c r="Q79" s="35"/>
      <c r="R79" s="35"/>
      <c r="S79" s="35"/>
    </row>
    <row r="80" spans="1:19" ht="15.75" thickBot="1" x14ac:dyDescent="0.3">
      <c r="A80" s="94"/>
      <c r="B80" s="95"/>
      <c r="C80" s="96"/>
      <c r="D80" s="18">
        <v>3</v>
      </c>
      <c r="E80" s="19"/>
      <c r="F80" s="20" t="str">
        <f>IF($E80="","",IF(ISNA(VLOOKUP($E80,DD!$A$2:$C$150,2,0)),"NO SUCH DIVE",VLOOKUP($E80,DD!$A$2:$C$150,2,0)))</f>
        <v/>
      </c>
      <c r="G80" s="18" t="str">
        <f>IF($E80="","",IF(ISNA(VLOOKUP($E80,DD!$A$2:$C$150,3,0)),"",VLOOKUP($E80,DD!$A$2:$C$150,3,0)))</f>
        <v/>
      </c>
      <c r="H80" s="21"/>
      <c r="I80" s="21"/>
      <c r="J80" s="21"/>
      <c r="K80" s="21"/>
      <c r="L80" s="21"/>
      <c r="M80" s="19"/>
      <c r="N80" s="80">
        <f t="shared" si="62"/>
        <v>0</v>
      </c>
      <c r="O80" s="80">
        <f t="shared" si="75"/>
        <v>0</v>
      </c>
      <c r="Q80" s="35"/>
      <c r="R80" s="35"/>
      <c r="S80" s="35"/>
    </row>
    <row r="81" spans="1:19" ht="15.75" thickBot="1" x14ac:dyDescent="0.3">
      <c r="A81" s="94"/>
      <c r="B81" s="95"/>
      <c r="C81" s="96"/>
      <c r="D81" s="18">
        <v>4</v>
      </c>
      <c r="E81" s="19"/>
      <c r="F81" s="20" t="str">
        <f>IF($E81="","",IF(ISNA(VLOOKUP($E81,DD!$A$2:$C$150,2,0)),"NO SUCH DIVE",VLOOKUP($E81,DD!$A$2:$C$150,2,0)))</f>
        <v/>
      </c>
      <c r="G81" s="18" t="str">
        <f>IF($E81="","",IF(ISNA(VLOOKUP($E81,DD!$A$2:$C$150,3,0)),"",VLOOKUP($E81,DD!$A$2:$C$150,3,0)))</f>
        <v/>
      </c>
      <c r="H81" s="21"/>
      <c r="I81" s="21"/>
      <c r="J81" s="21"/>
      <c r="K81" s="21"/>
      <c r="L81" s="21"/>
      <c r="M81" s="19"/>
      <c r="N81" s="80">
        <f t="shared" si="62"/>
        <v>0</v>
      </c>
      <c r="O81" s="81">
        <f t="shared" si="75"/>
        <v>0</v>
      </c>
      <c r="Q81" s="35">
        <f t="shared" ref="Q81" si="76">IF(O81&lt;&gt;"",O81+A78/10000,0)</f>
        <v>2E-3</v>
      </c>
      <c r="R81" s="35">
        <f t="shared" ref="R81:S81" si="77">B78</f>
        <v>0</v>
      </c>
      <c r="S81" s="35">
        <f t="shared" si="77"/>
        <v>0</v>
      </c>
    </row>
    <row r="82" spans="1:19" x14ac:dyDescent="0.25">
      <c r="A82" s="97">
        <v>21</v>
      </c>
      <c r="B82" s="98"/>
      <c r="C82" s="99"/>
      <c r="D82" s="10">
        <v>1</v>
      </c>
      <c r="E82" s="5"/>
      <c r="F82" t="str">
        <f>IF($E82="","",IF(ISNA(VLOOKUP($E82,DD!$A$2:$C$150,2,0)),"NO SUCH DIVE",VLOOKUP($E82,DD!$A$2:$C$150,2,0)))</f>
        <v/>
      </c>
      <c r="G82" s="10" t="str">
        <f>IF($E82="","",IF(ISNA(VLOOKUP($E82,DD!$A$2:$C$150,3,0)),"",VLOOKUP($E82,DD!$A$2:$C$150,3,0)))</f>
        <v/>
      </c>
      <c r="H82" s="8"/>
      <c r="I82" s="8"/>
      <c r="J82" s="8"/>
      <c r="K82" s="8"/>
      <c r="L82" s="8"/>
      <c r="M82" s="5"/>
      <c r="N82" s="78">
        <f t="shared" si="62"/>
        <v>0</v>
      </c>
      <c r="O82" s="78">
        <f t="shared" ref="O82" si="78">IF(N82="","",N82)</f>
        <v>0</v>
      </c>
      <c r="Q82" s="36"/>
      <c r="R82" s="36"/>
      <c r="S82" s="36"/>
    </row>
    <row r="83" spans="1:19" x14ac:dyDescent="0.25">
      <c r="A83" s="97"/>
      <c r="B83" s="98"/>
      <c r="C83" s="99"/>
      <c r="D83" s="10">
        <v>2</v>
      </c>
      <c r="E83" s="5"/>
      <c r="F83" t="str">
        <f>IF($E83="","",IF(ISNA(VLOOKUP($E83,DD!$A$2:$C$150,2,0)),"NO SUCH DIVE",VLOOKUP($E83,DD!$A$2:$C$150,2,0)))</f>
        <v/>
      </c>
      <c r="G83" s="10" t="str">
        <f>IF($E83="","",IF(ISNA(VLOOKUP($E83,DD!$A$2:$C$150,3,0)),"",VLOOKUP($E83,DD!$A$2:$C$150,3,0)))</f>
        <v/>
      </c>
      <c r="H83" s="8"/>
      <c r="I83" s="8"/>
      <c r="J83" s="8"/>
      <c r="K83" s="8"/>
      <c r="L83" s="8"/>
      <c r="M83" s="5"/>
      <c r="N83" s="78">
        <f t="shared" si="62"/>
        <v>0</v>
      </c>
      <c r="O83" s="78">
        <f t="shared" ref="O83:O85" si="79">IF(N83="",O82,N83+O82)</f>
        <v>0</v>
      </c>
      <c r="Q83" s="35"/>
      <c r="R83" s="35"/>
      <c r="S83" s="35"/>
    </row>
    <row r="84" spans="1:19" ht="15.75" thickBot="1" x14ac:dyDescent="0.3">
      <c r="A84" s="97"/>
      <c r="B84" s="98"/>
      <c r="C84" s="99"/>
      <c r="D84" s="10">
        <v>3</v>
      </c>
      <c r="E84" s="5"/>
      <c r="F84" t="str">
        <f>IF($E84="","",IF(ISNA(VLOOKUP($E84,DD!$A$2:$C$150,2,0)),"NO SUCH DIVE",VLOOKUP($E84,DD!$A$2:$C$150,2,0)))</f>
        <v/>
      </c>
      <c r="G84" s="10" t="str">
        <f>IF($E84="","",IF(ISNA(VLOOKUP($E84,DD!$A$2:$C$150,3,0)),"",VLOOKUP($E84,DD!$A$2:$C$150,3,0)))</f>
        <v/>
      </c>
      <c r="H84" s="8"/>
      <c r="I84" s="8"/>
      <c r="J84" s="8"/>
      <c r="K84" s="8"/>
      <c r="L84" s="8"/>
      <c r="M84" s="5"/>
      <c r="N84" s="78">
        <f t="shared" si="62"/>
        <v>0</v>
      </c>
      <c r="O84" s="78">
        <f t="shared" si="79"/>
        <v>0</v>
      </c>
      <c r="Q84" s="35"/>
      <c r="R84" s="35"/>
      <c r="S84" s="35"/>
    </row>
    <row r="85" spans="1:19" ht="15.75" thickBot="1" x14ac:dyDescent="0.3">
      <c r="A85" s="97"/>
      <c r="B85" s="98"/>
      <c r="C85" s="99"/>
      <c r="D85" s="10">
        <v>4</v>
      </c>
      <c r="E85" s="5"/>
      <c r="F85" t="str">
        <f>IF($E85="","",IF(ISNA(VLOOKUP($E85,DD!$A$2:$C$150,2,0)),"NO SUCH DIVE",VLOOKUP($E85,DD!$A$2:$C$150,2,0)))</f>
        <v/>
      </c>
      <c r="G85" s="10" t="str">
        <f>IF($E85="","",IF(ISNA(VLOOKUP($E85,DD!$A$2:$C$150,3,0)),"",VLOOKUP($E85,DD!$A$2:$C$150,3,0)))</f>
        <v/>
      </c>
      <c r="H85" s="8"/>
      <c r="I85" s="8"/>
      <c r="J85" s="8"/>
      <c r="K85" s="8"/>
      <c r="L85" s="8"/>
      <c r="M85" s="5"/>
      <c r="N85" s="78">
        <f t="shared" si="62"/>
        <v>0</v>
      </c>
      <c r="O85" s="79">
        <f t="shared" si="79"/>
        <v>0</v>
      </c>
      <c r="Q85" s="35">
        <f t="shared" ref="Q85" si="80">IF(O85&lt;&gt;"",O85+A82/10000,0)</f>
        <v>2.0999999999999999E-3</v>
      </c>
      <c r="R85" s="35">
        <f t="shared" ref="R85:S85" si="81">B82</f>
        <v>0</v>
      </c>
      <c r="S85" s="35">
        <f t="shared" si="81"/>
        <v>0</v>
      </c>
    </row>
    <row r="86" spans="1:19" x14ac:dyDescent="0.25">
      <c r="A86" s="94">
        <v>22</v>
      </c>
      <c r="B86" s="95"/>
      <c r="C86" s="96"/>
      <c r="D86" s="18">
        <v>1</v>
      </c>
      <c r="E86" s="19"/>
      <c r="F86" s="20" t="str">
        <f>IF($E86="","",IF(ISNA(VLOOKUP($E86,DD!$A$2:$C$150,2,0)),"NO SUCH DIVE",VLOOKUP($E86,DD!$A$2:$C$150,2,0)))</f>
        <v/>
      </c>
      <c r="G86" s="18" t="str">
        <f>IF($E86="","",IF(ISNA(VLOOKUP($E86,DD!$A$2:$C$150,3,0)),"",VLOOKUP($E86,DD!$A$2:$C$150,3,0)))</f>
        <v/>
      </c>
      <c r="H86" s="21"/>
      <c r="I86" s="21"/>
      <c r="J86" s="21"/>
      <c r="K86" s="21"/>
      <c r="L86" s="21"/>
      <c r="M86" s="19"/>
      <c r="N86" s="80">
        <f t="shared" si="62"/>
        <v>0</v>
      </c>
      <c r="O86" s="80">
        <f t="shared" ref="O86" si="82">IF(N86="","",N86)</f>
        <v>0</v>
      </c>
      <c r="Q86" s="36"/>
      <c r="R86" s="36"/>
      <c r="S86" s="36"/>
    </row>
    <row r="87" spans="1:19" x14ac:dyDescent="0.25">
      <c r="A87" s="94"/>
      <c r="B87" s="95"/>
      <c r="C87" s="96"/>
      <c r="D87" s="18">
        <v>2</v>
      </c>
      <c r="E87" s="19"/>
      <c r="F87" s="20" t="str">
        <f>IF($E87="","",IF(ISNA(VLOOKUP($E87,DD!$A$2:$C$150,2,0)),"NO SUCH DIVE",VLOOKUP($E87,DD!$A$2:$C$150,2,0)))</f>
        <v/>
      </c>
      <c r="G87" s="18" t="str">
        <f>IF($E87="","",IF(ISNA(VLOOKUP($E87,DD!$A$2:$C$150,3,0)),"",VLOOKUP($E87,DD!$A$2:$C$150,3,0)))</f>
        <v/>
      </c>
      <c r="H87" s="21"/>
      <c r="I87" s="21"/>
      <c r="J87" s="21"/>
      <c r="K87" s="21"/>
      <c r="L87" s="21"/>
      <c r="M87" s="19"/>
      <c r="N87" s="80">
        <f t="shared" si="62"/>
        <v>0</v>
      </c>
      <c r="O87" s="80">
        <f t="shared" ref="O87:O89" si="83">IF(N87="",O86,N87+O86)</f>
        <v>0</v>
      </c>
      <c r="Q87" s="35"/>
      <c r="R87" s="35"/>
      <c r="S87" s="35"/>
    </row>
    <row r="88" spans="1:19" ht="15.75" thickBot="1" x14ac:dyDescent="0.3">
      <c r="A88" s="94"/>
      <c r="B88" s="95"/>
      <c r="C88" s="96"/>
      <c r="D88" s="18">
        <v>3</v>
      </c>
      <c r="E88" s="19"/>
      <c r="F88" s="20" t="str">
        <f>IF($E88="","",IF(ISNA(VLOOKUP($E88,DD!$A$2:$C$150,2,0)),"NO SUCH DIVE",VLOOKUP($E88,DD!$A$2:$C$150,2,0)))</f>
        <v/>
      </c>
      <c r="G88" s="18" t="str">
        <f>IF($E88="","",IF(ISNA(VLOOKUP($E88,DD!$A$2:$C$150,3,0)),"",VLOOKUP($E88,DD!$A$2:$C$150,3,0)))</f>
        <v/>
      </c>
      <c r="H88" s="21"/>
      <c r="I88" s="21"/>
      <c r="J88" s="21"/>
      <c r="K88" s="21"/>
      <c r="L88" s="21"/>
      <c r="M88" s="19"/>
      <c r="N88" s="80">
        <f t="shared" si="62"/>
        <v>0</v>
      </c>
      <c r="O88" s="80">
        <f t="shared" si="83"/>
        <v>0</v>
      </c>
      <c r="Q88" s="35"/>
      <c r="R88" s="35"/>
      <c r="S88" s="35"/>
    </row>
    <row r="89" spans="1:19" ht="15.75" thickBot="1" x14ac:dyDescent="0.3">
      <c r="A89" s="94"/>
      <c r="B89" s="95"/>
      <c r="C89" s="96"/>
      <c r="D89" s="18">
        <v>4</v>
      </c>
      <c r="E89" s="19"/>
      <c r="F89" s="20" t="str">
        <f>IF($E89="","",IF(ISNA(VLOOKUP($E89,DD!$A$2:$C$150,2,0)),"NO SUCH DIVE",VLOOKUP($E89,DD!$A$2:$C$150,2,0)))</f>
        <v/>
      </c>
      <c r="G89" s="18" t="str">
        <f>IF($E89="","",IF(ISNA(VLOOKUP($E89,DD!$A$2:$C$150,3,0)),"",VLOOKUP($E89,DD!$A$2:$C$150,3,0)))</f>
        <v/>
      </c>
      <c r="H89" s="21"/>
      <c r="I89" s="21"/>
      <c r="J89" s="21"/>
      <c r="K89" s="21"/>
      <c r="L89" s="21"/>
      <c r="M89" s="19"/>
      <c r="N89" s="80">
        <f t="shared" si="62"/>
        <v>0</v>
      </c>
      <c r="O89" s="81">
        <f t="shared" si="83"/>
        <v>0</v>
      </c>
      <c r="Q89" s="35">
        <f t="shared" ref="Q89" si="84">IF(O89&lt;&gt;"",O89+A86/10000,0)</f>
        <v>2.2000000000000001E-3</v>
      </c>
      <c r="R89" s="35">
        <f t="shared" ref="R89:S89" si="85">B86</f>
        <v>0</v>
      </c>
      <c r="S89" s="35">
        <f t="shared" si="85"/>
        <v>0</v>
      </c>
    </row>
    <row r="90" spans="1:19" x14ac:dyDescent="0.25">
      <c r="A90" s="97">
        <v>23</v>
      </c>
      <c r="B90" s="98"/>
      <c r="C90" s="99"/>
      <c r="D90" s="10">
        <v>1</v>
      </c>
      <c r="E90" s="5"/>
      <c r="F90" t="str">
        <f>IF($E90="","",IF(ISNA(VLOOKUP($E90,DD!$A$2:$C$150,2,0)),"NO SUCH DIVE",VLOOKUP($E90,DD!$A$2:$C$150,2,0)))</f>
        <v/>
      </c>
      <c r="G90" s="10" t="str">
        <f>IF($E90="","",IF(ISNA(VLOOKUP($E90,DD!$A$2:$C$150,3,0)),"",VLOOKUP($E90,DD!$A$2:$C$150,3,0)))</f>
        <v/>
      </c>
      <c r="H90" s="8"/>
      <c r="I90" s="8"/>
      <c r="J90" s="8"/>
      <c r="K90" s="8"/>
      <c r="L90" s="8"/>
      <c r="M90" s="5"/>
      <c r="N90" s="78">
        <f t="shared" si="62"/>
        <v>0</v>
      </c>
      <c r="O90" s="78">
        <f t="shared" ref="O90" si="86">IF(N90="","",N90)</f>
        <v>0</v>
      </c>
      <c r="Q90" s="36"/>
      <c r="R90" s="36"/>
      <c r="S90" s="36"/>
    </row>
    <row r="91" spans="1:19" x14ac:dyDescent="0.25">
      <c r="A91" s="97"/>
      <c r="B91" s="98"/>
      <c r="C91" s="99"/>
      <c r="D91" s="10">
        <v>2</v>
      </c>
      <c r="E91" s="5"/>
      <c r="F91" t="str">
        <f>IF($E91="","",IF(ISNA(VLOOKUP($E91,DD!$A$2:$C$150,2,0)),"NO SUCH DIVE",VLOOKUP($E91,DD!$A$2:$C$150,2,0)))</f>
        <v/>
      </c>
      <c r="G91" s="10" t="str">
        <f>IF($E91="","",IF(ISNA(VLOOKUP($E91,DD!$A$2:$C$150,3,0)),"",VLOOKUP($E91,DD!$A$2:$C$150,3,0)))</f>
        <v/>
      </c>
      <c r="H91" s="8"/>
      <c r="I91" s="8"/>
      <c r="J91" s="8"/>
      <c r="K91" s="8"/>
      <c r="L91" s="8"/>
      <c r="M91" s="5"/>
      <c r="N91" s="78">
        <f t="shared" si="62"/>
        <v>0</v>
      </c>
      <c r="O91" s="78">
        <f t="shared" ref="O91:O93" si="87">IF(N91="",O90,N91+O90)</f>
        <v>0</v>
      </c>
      <c r="Q91" s="35"/>
      <c r="R91" s="35"/>
      <c r="S91" s="35"/>
    </row>
    <row r="92" spans="1:19" ht="15.75" thickBot="1" x14ac:dyDescent="0.3">
      <c r="A92" s="97"/>
      <c r="B92" s="98"/>
      <c r="C92" s="99"/>
      <c r="D92" s="10">
        <v>3</v>
      </c>
      <c r="E92" s="5"/>
      <c r="F92" t="str">
        <f>IF($E92="","",IF(ISNA(VLOOKUP($E92,DD!$A$2:$C$150,2,0)),"NO SUCH DIVE",VLOOKUP($E92,DD!$A$2:$C$150,2,0)))</f>
        <v/>
      </c>
      <c r="G92" s="10" t="str">
        <f>IF($E92="","",IF(ISNA(VLOOKUP($E92,DD!$A$2:$C$150,3,0)),"",VLOOKUP($E92,DD!$A$2:$C$150,3,0)))</f>
        <v/>
      </c>
      <c r="H92" s="8"/>
      <c r="I92" s="8"/>
      <c r="J92" s="8"/>
      <c r="K92" s="8"/>
      <c r="L92" s="8"/>
      <c r="M92" s="5"/>
      <c r="N92" s="78">
        <f t="shared" si="62"/>
        <v>0</v>
      </c>
      <c r="O92" s="78">
        <f t="shared" si="87"/>
        <v>0</v>
      </c>
      <c r="Q92" s="35"/>
      <c r="R92" s="35"/>
      <c r="S92" s="35"/>
    </row>
    <row r="93" spans="1:19" ht="15.75" thickBot="1" x14ac:dyDescent="0.3">
      <c r="A93" s="97"/>
      <c r="B93" s="98"/>
      <c r="C93" s="99"/>
      <c r="D93" s="10">
        <v>4</v>
      </c>
      <c r="E93" s="5"/>
      <c r="F93" t="str">
        <f>IF($E93="","",IF(ISNA(VLOOKUP($E93,DD!$A$2:$C$150,2,0)),"NO SUCH DIVE",VLOOKUP($E93,DD!$A$2:$C$150,2,0)))</f>
        <v/>
      </c>
      <c r="G93" s="10" t="str">
        <f>IF($E93="","",IF(ISNA(VLOOKUP($E93,DD!$A$2:$C$150,3,0)),"",VLOOKUP($E93,DD!$A$2:$C$150,3,0)))</f>
        <v/>
      </c>
      <c r="H93" s="8"/>
      <c r="I93" s="8"/>
      <c r="J93" s="8"/>
      <c r="K93" s="8"/>
      <c r="L93" s="8"/>
      <c r="M93" s="5"/>
      <c r="N93" s="78">
        <f t="shared" si="62"/>
        <v>0</v>
      </c>
      <c r="O93" s="79">
        <f t="shared" si="87"/>
        <v>0</v>
      </c>
      <c r="Q93" s="35">
        <f t="shared" ref="Q93" si="88">IF(O93&lt;&gt;"",O93+A90/10000,0)</f>
        <v>2.3E-3</v>
      </c>
      <c r="R93" s="35">
        <f t="shared" ref="R93:S93" si="89">B90</f>
        <v>0</v>
      </c>
      <c r="S93" s="35">
        <f t="shared" si="89"/>
        <v>0</v>
      </c>
    </row>
    <row r="94" spans="1:19" x14ac:dyDescent="0.25">
      <c r="A94" s="94">
        <v>24</v>
      </c>
      <c r="B94" s="95"/>
      <c r="C94" s="96"/>
      <c r="D94" s="18">
        <v>1</v>
      </c>
      <c r="E94" s="19"/>
      <c r="F94" s="20" t="str">
        <f>IF($E94="","",IF(ISNA(VLOOKUP($E94,DD!$A$2:$C$150,2,0)),"NO SUCH DIVE",VLOOKUP($E94,DD!$A$2:$C$150,2,0)))</f>
        <v/>
      </c>
      <c r="G94" s="18" t="str">
        <f>IF($E94="","",IF(ISNA(VLOOKUP($E94,DD!$A$2:$C$150,3,0)),"",VLOOKUP($E94,DD!$A$2:$C$150,3,0)))</f>
        <v/>
      </c>
      <c r="H94" s="21"/>
      <c r="I94" s="21"/>
      <c r="J94" s="21"/>
      <c r="K94" s="21"/>
      <c r="L94" s="21"/>
      <c r="M94" s="19"/>
      <c r="N94" s="80">
        <f t="shared" si="62"/>
        <v>0</v>
      </c>
      <c r="O94" s="80">
        <f t="shared" ref="O94" si="90">IF(N94="","",N94)</f>
        <v>0</v>
      </c>
      <c r="Q94" s="36"/>
      <c r="R94" s="36"/>
      <c r="S94" s="36"/>
    </row>
    <row r="95" spans="1:19" x14ac:dyDescent="0.25">
      <c r="A95" s="94"/>
      <c r="B95" s="95"/>
      <c r="C95" s="96"/>
      <c r="D95" s="18">
        <v>2</v>
      </c>
      <c r="E95" s="19"/>
      <c r="F95" s="20" t="str">
        <f>IF($E95="","",IF(ISNA(VLOOKUP($E95,DD!$A$2:$C$150,2,0)),"NO SUCH DIVE",VLOOKUP($E95,DD!$A$2:$C$150,2,0)))</f>
        <v/>
      </c>
      <c r="G95" s="18" t="str">
        <f>IF($E95="","",IF(ISNA(VLOOKUP($E95,DD!$A$2:$C$150,3,0)),"",VLOOKUP($E95,DD!$A$2:$C$150,3,0)))</f>
        <v/>
      </c>
      <c r="H95" s="21"/>
      <c r="I95" s="21"/>
      <c r="J95" s="21"/>
      <c r="K95" s="21"/>
      <c r="L95" s="21"/>
      <c r="M95" s="19"/>
      <c r="N95" s="80">
        <f t="shared" si="62"/>
        <v>0</v>
      </c>
      <c r="O95" s="80">
        <f t="shared" ref="O95:O97" si="91">IF(N95="",O94,N95+O94)</f>
        <v>0</v>
      </c>
      <c r="Q95" s="35"/>
      <c r="R95" s="35"/>
      <c r="S95" s="35"/>
    </row>
    <row r="96" spans="1:19" ht="15.75" thickBot="1" x14ac:dyDescent="0.3">
      <c r="A96" s="94"/>
      <c r="B96" s="95"/>
      <c r="C96" s="96"/>
      <c r="D96" s="18">
        <v>3</v>
      </c>
      <c r="E96" s="19"/>
      <c r="F96" s="20" t="str">
        <f>IF($E96="","",IF(ISNA(VLOOKUP($E96,DD!$A$2:$C$150,2,0)),"NO SUCH DIVE",VLOOKUP($E96,DD!$A$2:$C$150,2,0)))</f>
        <v/>
      </c>
      <c r="G96" s="18" t="str">
        <f>IF($E96="","",IF(ISNA(VLOOKUP($E96,DD!$A$2:$C$150,3,0)),"",VLOOKUP($E96,DD!$A$2:$C$150,3,0)))</f>
        <v/>
      </c>
      <c r="H96" s="21"/>
      <c r="I96" s="21"/>
      <c r="J96" s="21"/>
      <c r="K96" s="21"/>
      <c r="L96" s="21"/>
      <c r="M96" s="19"/>
      <c r="N96" s="80">
        <f t="shared" si="62"/>
        <v>0</v>
      </c>
      <c r="O96" s="80">
        <f t="shared" si="91"/>
        <v>0</v>
      </c>
      <c r="Q96" s="35"/>
      <c r="R96" s="35"/>
      <c r="S96" s="35"/>
    </row>
    <row r="97" spans="1:30" ht="15.75" thickBot="1" x14ac:dyDescent="0.3">
      <c r="A97" s="94"/>
      <c r="B97" s="95"/>
      <c r="C97" s="96"/>
      <c r="D97" s="18">
        <v>4</v>
      </c>
      <c r="E97" s="19"/>
      <c r="F97" s="20" t="str">
        <f>IF($E97="","",IF(ISNA(VLOOKUP($E97,DD!$A$2:$C$150,2,0)),"NO SUCH DIVE",VLOOKUP($E97,DD!$A$2:$C$150,2,0)))</f>
        <v/>
      </c>
      <c r="G97" s="18" t="str">
        <f>IF($E97="","",IF(ISNA(VLOOKUP($E97,DD!$A$2:$C$150,3,0)),"",VLOOKUP($E97,DD!$A$2:$C$150,3,0)))</f>
        <v/>
      </c>
      <c r="H97" s="21"/>
      <c r="I97" s="21"/>
      <c r="J97" s="21"/>
      <c r="K97" s="21"/>
      <c r="L97" s="21"/>
      <c r="M97" s="19"/>
      <c r="N97" s="80">
        <f t="shared" si="62"/>
        <v>0</v>
      </c>
      <c r="O97" s="81">
        <f t="shared" si="91"/>
        <v>0</v>
      </c>
      <c r="Q97" s="35">
        <f t="shared" ref="Q97" si="92">IF(O97&lt;&gt;"",O97+A94/10000,0)</f>
        <v>2.3999999999999998E-3</v>
      </c>
      <c r="R97" s="35">
        <f t="shared" ref="R97:S97" si="93">B94</f>
        <v>0</v>
      </c>
      <c r="S97" s="35">
        <f t="shared" si="93"/>
        <v>0</v>
      </c>
    </row>
    <row r="98" spans="1:30" ht="15.75" thickBot="1" x14ac:dyDescent="0.3">
      <c r="Q98" s="36">
        <v>0</v>
      </c>
      <c r="R98" s="36"/>
      <c r="S98" s="36"/>
    </row>
    <row r="99" spans="1:30" ht="30" x14ac:dyDescent="0.25">
      <c r="C99" s="11" t="s">
        <v>219</v>
      </c>
      <c r="D99" s="28" t="s">
        <v>218</v>
      </c>
      <c r="E99" s="12" t="s">
        <v>217</v>
      </c>
      <c r="F99" s="12" t="s">
        <v>186</v>
      </c>
      <c r="G99" s="12" t="s">
        <v>215</v>
      </c>
      <c r="H99" s="12" t="s">
        <v>241</v>
      </c>
      <c r="I99" s="13" t="s">
        <v>224</v>
      </c>
      <c r="Q99" s="60" t="s">
        <v>227</v>
      </c>
      <c r="R99" s="60" t="s">
        <v>228</v>
      </c>
      <c r="S99" s="60" t="s">
        <v>229</v>
      </c>
      <c r="T99" s="60" t="s">
        <v>230</v>
      </c>
      <c r="U99" s="60" t="s">
        <v>231</v>
      </c>
      <c r="V99" s="60" t="s">
        <v>232</v>
      </c>
      <c r="W99" s="60" t="s">
        <v>233</v>
      </c>
      <c r="X99" s="60" t="s">
        <v>234</v>
      </c>
      <c r="Y99" s="60" t="s">
        <v>235</v>
      </c>
      <c r="Z99" s="60" t="s">
        <v>236</v>
      </c>
      <c r="AA99" s="60" t="s">
        <v>226</v>
      </c>
      <c r="AB99" s="60" t="s">
        <v>237</v>
      </c>
      <c r="AC99" s="60" t="s">
        <v>238</v>
      </c>
      <c r="AD99" s="60" t="s">
        <v>245</v>
      </c>
    </row>
    <row r="100" spans="1:30" x14ac:dyDescent="0.25">
      <c r="C100" s="14">
        <f>IF(E100&lt;1,0,1)</f>
        <v>0</v>
      </c>
      <c r="D100" s="15" t="str">
        <f>IF(OR(C100&lt;1,H100&lt;&gt;"",COUNTIF(P$100:P100,P100)&gt;3),"",VLOOKUP(C100-COUNTA(H$100:H100),DD!$F$1:$G$13,2))</f>
        <v/>
      </c>
      <c r="E100" s="84">
        <f>IF(LARGE($Q$2:$Q$98,ROW()-99)&lt;1,0,LARGE($Q$2:$Q$98,ROW()-99))</f>
        <v>0</v>
      </c>
      <c r="F100" s="16">
        <f>VLOOKUP(E100,$Q$2:$S$98,2,FALSE)</f>
        <v>0</v>
      </c>
      <c r="G100" s="15">
        <f>VLOOKUP(E100,$Q$2:$S$98,3,FALSE)</f>
        <v>0</v>
      </c>
      <c r="H100" s="29"/>
      <c r="I100" s="17" t="str">
        <f t="shared" ref="I100:I122" si="94">IF(AND(OR(C100=C99,C100=C101),C100&lt;&gt;0),"TIE","")</f>
        <v/>
      </c>
      <c r="P100" s="16" t="str">
        <f>G100&amp;H100</f>
        <v>0</v>
      </c>
      <c r="Q100" s="61" t="str">
        <f t="shared" ref="Q100:AD100" si="95">IF($G100=Q$99,$D100,"")</f>
        <v/>
      </c>
      <c r="R100" s="61" t="str">
        <f t="shared" si="95"/>
        <v/>
      </c>
      <c r="S100" s="61" t="str">
        <f t="shared" si="95"/>
        <v/>
      </c>
      <c r="T100" s="61" t="str">
        <f t="shared" si="95"/>
        <v/>
      </c>
      <c r="U100" s="61" t="str">
        <f t="shared" si="95"/>
        <v/>
      </c>
      <c r="V100" s="61" t="str">
        <f t="shared" si="95"/>
        <v/>
      </c>
      <c r="W100" s="61" t="str">
        <f t="shared" si="95"/>
        <v/>
      </c>
      <c r="X100" s="61" t="str">
        <f t="shared" si="95"/>
        <v/>
      </c>
      <c r="Y100" s="61" t="str">
        <f t="shared" si="95"/>
        <v/>
      </c>
      <c r="Z100" s="61" t="str">
        <f t="shared" si="95"/>
        <v/>
      </c>
      <c r="AA100" s="61" t="str">
        <f t="shared" si="95"/>
        <v/>
      </c>
      <c r="AB100" s="61" t="str">
        <f t="shared" si="95"/>
        <v/>
      </c>
      <c r="AC100" s="61" t="str">
        <f t="shared" si="95"/>
        <v/>
      </c>
      <c r="AD100" s="61" t="str">
        <f t="shared" si="95"/>
        <v/>
      </c>
    </row>
    <row r="101" spans="1:30" x14ac:dyDescent="0.25">
      <c r="C101" s="14">
        <f>IF(E101&lt;1,0,IF(INT(E101*100)=INT(E100*100),C100,ROW()-99))</f>
        <v>0</v>
      </c>
      <c r="D101" s="15" t="str">
        <f>IF(OR(C101&lt;1,H101&lt;&gt;"",COUNTIF(P$100:P101,P101)&gt;3),"",VLOOKUP(C101-COUNTA(H$100:H101),DD!$F$1:$G$13,2))</f>
        <v/>
      </c>
      <c r="E101" s="84">
        <f t="shared" ref="E101:E123" si="96">IF(LARGE($Q$2:$Q$98,ROW()-99)&lt;1,0,LARGE($Q$2:$Q$98,ROW()-99))</f>
        <v>0</v>
      </c>
      <c r="F101" s="16">
        <f t="shared" ref="F101:F123" si="97">VLOOKUP(E101,$Q$2:$S$98,2,FALSE)</f>
        <v>0</v>
      </c>
      <c r="G101" s="15">
        <f t="shared" ref="G101:G123" si="98">VLOOKUP(E101,$Q$2:$S$98,3,FALSE)</f>
        <v>0</v>
      </c>
      <c r="H101" s="29"/>
      <c r="I101" s="17" t="str">
        <f t="shared" si="94"/>
        <v/>
      </c>
      <c r="P101" t="str">
        <f t="shared" ref="P101:P123" si="99">G101&amp;H101</f>
        <v>0</v>
      </c>
      <c r="Q101" s="61" t="str">
        <f t="shared" ref="Q101:AD119" si="100">IF($G101=Q$99,$D101,"")</f>
        <v/>
      </c>
      <c r="R101" s="61" t="str">
        <f t="shared" si="100"/>
        <v/>
      </c>
      <c r="S101" s="61" t="str">
        <f t="shared" si="100"/>
        <v/>
      </c>
      <c r="T101" s="61" t="str">
        <f t="shared" si="100"/>
        <v/>
      </c>
      <c r="U101" s="61" t="str">
        <f t="shared" si="100"/>
        <v/>
      </c>
      <c r="V101" s="61" t="str">
        <f t="shared" si="100"/>
        <v/>
      </c>
      <c r="W101" s="61" t="str">
        <f t="shared" si="100"/>
        <v/>
      </c>
      <c r="X101" s="61" t="str">
        <f t="shared" si="100"/>
        <v/>
      </c>
      <c r="Y101" s="61" t="str">
        <f t="shared" si="100"/>
        <v/>
      </c>
      <c r="Z101" s="61" t="str">
        <f t="shared" si="100"/>
        <v/>
      </c>
      <c r="AA101" s="61" t="str">
        <f t="shared" si="100"/>
        <v/>
      </c>
      <c r="AB101" s="61" t="str">
        <f t="shared" si="100"/>
        <v/>
      </c>
      <c r="AC101" s="61" t="str">
        <f t="shared" si="100"/>
        <v/>
      </c>
      <c r="AD101" s="61" t="str">
        <f t="shared" si="100"/>
        <v/>
      </c>
    </row>
    <row r="102" spans="1:30" x14ac:dyDescent="0.25">
      <c r="C102" s="14">
        <f t="shared" ref="C102:C123" si="101">IF(E102&lt;1,0,IF(INT(E102*100)=INT(E101*100),C101,ROW()-99))</f>
        <v>0</v>
      </c>
      <c r="D102" s="15" t="str">
        <f>IF(OR(C102&lt;1,H102&lt;&gt;"",COUNTIF(P$100:P102,P102)&gt;3),"",VLOOKUP(C102-COUNTA(H$100:H102),DD!$F$1:$G$13,2))</f>
        <v/>
      </c>
      <c r="E102" s="84">
        <f t="shared" si="96"/>
        <v>0</v>
      </c>
      <c r="F102" s="16">
        <f t="shared" si="97"/>
        <v>0</v>
      </c>
      <c r="G102" s="15">
        <f t="shared" si="98"/>
        <v>0</v>
      </c>
      <c r="H102" s="29"/>
      <c r="I102" s="17" t="str">
        <f t="shared" si="94"/>
        <v/>
      </c>
      <c r="P102" t="str">
        <f t="shared" si="99"/>
        <v>0</v>
      </c>
      <c r="Q102" s="61" t="str">
        <f t="shared" si="100"/>
        <v/>
      </c>
      <c r="R102" s="61" t="str">
        <f t="shared" si="100"/>
        <v/>
      </c>
      <c r="S102" s="61" t="str">
        <f t="shared" si="100"/>
        <v/>
      </c>
      <c r="T102" s="61" t="str">
        <f t="shared" si="100"/>
        <v/>
      </c>
      <c r="U102" s="61" t="str">
        <f t="shared" si="100"/>
        <v/>
      </c>
      <c r="V102" s="61" t="str">
        <f t="shared" si="100"/>
        <v/>
      </c>
      <c r="W102" s="61" t="str">
        <f t="shared" si="100"/>
        <v/>
      </c>
      <c r="X102" s="61" t="str">
        <f t="shared" si="100"/>
        <v/>
      </c>
      <c r="Y102" s="61" t="str">
        <f t="shared" si="100"/>
        <v/>
      </c>
      <c r="Z102" s="61" t="str">
        <f t="shared" si="100"/>
        <v/>
      </c>
      <c r="AA102" s="61" t="str">
        <f t="shared" si="100"/>
        <v/>
      </c>
      <c r="AB102" s="61" t="str">
        <f t="shared" si="100"/>
        <v/>
      </c>
      <c r="AC102" s="61" t="str">
        <f t="shared" si="100"/>
        <v/>
      </c>
      <c r="AD102" s="61" t="str">
        <f t="shared" si="100"/>
        <v/>
      </c>
    </row>
    <row r="103" spans="1:30" x14ac:dyDescent="0.25">
      <c r="C103" s="14">
        <f t="shared" si="101"/>
        <v>0</v>
      </c>
      <c r="D103" s="15" t="str">
        <f>IF(OR(C103&lt;1,H103&lt;&gt;"",COUNTIF(P$100:P103,P103)&gt;3),"",VLOOKUP(C103-COUNTA(H$100:H103),DD!$F$1:$G$13,2))</f>
        <v/>
      </c>
      <c r="E103" s="84">
        <f t="shared" si="96"/>
        <v>0</v>
      </c>
      <c r="F103" s="16">
        <f t="shared" si="97"/>
        <v>0</v>
      </c>
      <c r="G103" s="15">
        <f t="shared" si="98"/>
        <v>0</v>
      </c>
      <c r="H103" s="29"/>
      <c r="I103" s="17" t="str">
        <f t="shared" si="94"/>
        <v/>
      </c>
      <c r="P103" t="str">
        <f t="shared" si="99"/>
        <v>0</v>
      </c>
      <c r="Q103" s="61" t="str">
        <f t="shared" si="100"/>
        <v/>
      </c>
      <c r="R103" s="61" t="str">
        <f t="shared" si="100"/>
        <v/>
      </c>
      <c r="S103" s="61" t="str">
        <f t="shared" si="100"/>
        <v/>
      </c>
      <c r="T103" s="61" t="str">
        <f t="shared" si="100"/>
        <v/>
      </c>
      <c r="U103" s="61" t="str">
        <f t="shared" si="100"/>
        <v/>
      </c>
      <c r="V103" s="61" t="str">
        <f t="shared" si="100"/>
        <v/>
      </c>
      <c r="W103" s="61" t="str">
        <f t="shared" si="100"/>
        <v/>
      </c>
      <c r="X103" s="61" t="str">
        <f t="shared" si="100"/>
        <v/>
      </c>
      <c r="Y103" s="61" t="str">
        <f t="shared" si="100"/>
        <v/>
      </c>
      <c r="Z103" s="61" t="str">
        <f t="shared" si="100"/>
        <v/>
      </c>
      <c r="AA103" s="61" t="str">
        <f t="shared" si="100"/>
        <v/>
      </c>
      <c r="AB103" s="61" t="str">
        <f t="shared" si="100"/>
        <v/>
      </c>
      <c r="AC103" s="61" t="str">
        <f t="shared" si="100"/>
        <v/>
      </c>
      <c r="AD103" s="61" t="str">
        <f t="shared" si="100"/>
        <v/>
      </c>
    </row>
    <row r="104" spans="1:30" x14ac:dyDescent="0.25">
      <c r="C104" s="14">
        <f t="shared" si="101"/>
        <v>0</v>
      </c>
      <c r="D104" s="15" t="str">
        <f>IF(OR(C104&lt;1,H104&lt;&gt;"",COUNTIF(P$100:P104,P104)&gt;3),"",VLOOKUP(C104-COUNTA(H$100:H104),DD!$F$1:$G$13,2))</f>
        <v/>
      </c>
      <c r="E104" s="84">
        <f t="shared" si="96"/>
        <v>0</v>
      </c>
      <c r="F104" s="16">
        <f t="shared" si="97"/>
        <v>0</v>
      </c>
      <c r="G104" s="15">
        <f t="shared" si="98"/>
        <v>0</v>
      </c>
      <c r="H104" s="29"/>
      <c r="I104" s="17" t="str">
        <f t="shared" si="94"/>
        <v/>
      </c>
      <c r="P104" t="str">
        <f t="shared" si="99"/>
        <v>0</v>
      </c>
      <c r="Q104" s="61" t="str">
        <f t="shared" si="100"/>
        <v/>
      </c>
      <c r="R104" s="61" t="str">
        <f t="shared" si="100"/>
        <v/>
      </c>
      <c r="S104" s="61" t="str">
        <f t="shared" si="100"/>
        <v/>
      </c>
      <c r="T104" s="61" t="str">
        <f t="shared" si="100"/>
        <v/>
      </c>
      <c r="U104" s="61" t="str">
        <f t="shared" si="100"/>
        <v/>
      </c>
      <c r="V104" s="61" t="str">
        <f t="shared" si="100"/>
        <v/>
      </c>
      <c r="W104" s="61" t="str">
        <f t="shared" si="100"/>
        <v/>
      </c>
      <c r="X104" s="61" t="str">
        <f t="shared" si="100"/>
        <v/>
      </c>
      <c r="Y104" s="61" t="str">
        <f t="shared" si="100"/>
        <v/>
      </c>
      <c r="Z104" s="61" t="str">
        <f t="shared" si="100"/>
        <v/>
      </c>
      <c r="AA104" s="61" t="str">
        <f t="shared" si="100"/>
        <v/>
      </c>
      <c r="AB104" s="61" t="str">
        <f t="shared" si="100"/>
        <v/>
      </c>
      <c r="AC104" s="61" t="str">
        <f t="shared" si="100"/>
        <v/>
      </c>
      <c r="AD104" s="61" t="str">
        <f t="shared" si="100"/>
        <v/>
      </c>
    </row>
    <row r="105" spans="1:30" x14ac:dyDescent="0.25">
      <c r="C105" s="14">
        <f t="shared" si="101"/>
        <v>0</v>
      </c>
      <c r="D105" s="15" t="str">
        <f>IF(OR(C105&lt;1,H105&lt;&gt;"",COUNTIF(P$100:P105,P105)&gt;3),"",VLOOKUP(C105-COUNTA(H$100:H105),DD!$F$1:$G$13,2))</f>
        <v/>
      </c>
      <c r="E105" s="84">
        <f t="shared" si="96"/>
        <v>0</v>
      </c>
      <c r="F105" s="16">
        <f t="shared" si="97"/>
        <v>0</v>
      </c>
      <c r="G105" s="15">
        <f t="shared" si="98"/>
        <v>0</v>
      </c>
      <c r="H105" s="29"/>
      <c r="I105" s="17" t="str">
        <f t="shared" si="94"/>
        <v/>
      </c>
      <c r="P105" t="str">
        <f t="shared" si="99"/>
        <v>0</v>
      </c>
      <c r="Q105" s="61" t="str">
        <f t="shared" si="100"/>
        <v/>
      </c>
      <c r="R105" s="61" t="str">
        <f t="shared" si="100"/>
        <v/>
      </c>
      <c r="S105" s="61" t="str">
        <f t="shared" si="100"/>
        <v/>
      </c>
      <c r="T105" s="61" t="str">
        <f t="shared" si="100"/>
        <v/>
      </c>
      <c r="U105" s="61" t="str">
        <f t="shared" si="100"/>
        <v/>
      </c>
      <c r="V105" s="61" t="str">
        <f t="shared" si="100"/>
        <v/>
      </c>
      <c r="W105" s="61" t="str">
        <f t="shared" si="100"/>
        <v/>
      </c>
      <c r="X105" s="61" t="str">
        <f t="shared" si="100"/>
        <v/>
      </c>
      <c r="Y105" s="61" t="str">
        <f t="shared" si="100"/>
        <v/>
      </c>
      <c r="Z105" s="61" t="str">
        <f t="shared" si="100"/>
        <v/>
      </c>
      <c r="AA105" s="61" t="str">
        <f t="shared" si="100"/>
        <v/>
      </c>
      <c r="AB105" s="61" t="str">
        <f t="shared" si="100"/>
        <v/>
      </c>
      <c r="AC105" s="61" t="str">
        <f t="shared" si="100"/>
        <v/>
      </c>
      <c r="AD105" s="61" t="str">
        <f t="shared" si="100"/>
        <v/>
      </c>
    </row>
    <row r="106" spans="1:30" x14ac:dyDescent="0.25">
      <c r="C106" s="14">
        <f t="shared" si="101"/>
        <v>0</v>
      </c>
      <c r="D106" s="15" t="str">
        <f>IF(OR(C106&lt;1,H106&lt;&gt;"",COUNTIF(P$100:P106,P106)&gt;3),"",VLOOKUP(C106-COUNTA(H$100:H106),DD!$F$1:$G$13,2))</f>
        <v/>
      </c>
      <c r="E106" s="84">
        <f t="shared" si="96"/>
        <v>0</v>
      </c>
      <c r="F106" s="16">
        <f t="shared" si="97"/>
        <v>0</v>
      </c>
      <c r="G106" s="15">
        <f t="shared" si="98"/>
        <v>0</v>
      </c>
      <c r="H106" s="29"/>
      <c r="I106" s="17" t="str">
        <f t="shared" si="94"/>
        <v/>
      </c>
      <c r="P106" t="str">
        <f t="shared" si="99"/>
        <v>0</v>
      </c>
      <c r="Q106" s="61" t="str">
        <f t="shared" si="100"/>
        <v/>
      </c>
      <c r="R106" s="61" t="str">
        <f t="shared" si="100"/>
        <v/>
      </c>
      <c r="S106" s="61" t="str">
        <f t="shared" si="100"/>
        <v/>
      </c>
      <c r="T106" s="61" t="str">
        <f t="shared" si="100"/>
        <v/>
      </c>
      <c r="U106" s="61" t="str">
        <f t="shared" si="100"/>
        <v/>
      </c>
      <c r="V106" s="61" t="str">
        <f t="shared" si="100"/>
        <v/>
      </c>
      <c r="W106" s="61" t="str">
        <f t="shared" si="100"/>
        <v/>
      </c>
      <c r="X106" s="61" t="str">
        <f t="shared" si="100"/>
        <v/>
      </c>
      <c r="Y106" s="61" t="str">
        <f t="shared" si="100"/>
        <v/>
      </c>
      <c r="Z106" s="61" t="str">
        <f t="shared" si="100"/>
        <v/>
      </c>
      <c r="AA106" s="61" t="str">
        <f t="shared" si="100"/>
        <v/>
      </c>
      <c r="AB106" s="61" t="str">
        <f t="shared" si="100"/>
        <v/>
      </c>
      <c r="AC106" s="61" t="str">
        <f t="shared" si="100"/>
        <v/>
      </c>
      <c r="AD106" s="61" t="str">
        <f t="shared" si="100"/>
        <v/>
      </c>
    </row>
    <row r="107" spans="1:30" x14ac:dyDescent="0.25">
      <c r="C107" s="14">
        <f t="shared" si="101"/>
        <v>0</v>
      </c>
      <c r="D107" s="15" t="str">
        <f>IF(OR(C107&lt;1,H107&lt;&gt;"",COUNTIF(P$100:P107,P107)&gt;3),"",VLOOKUP(C107-COUNTA(H$100:H107),DD!$F$1:$G$13,2))</f>
        <v/>
      </c>
      <c r="E107" s="84">
        <f t="shared" si="96"/>
        <v>0</v>
      </c>
      <c r="F107" s="16">
        <f t="shared" si="97"/>
        <v>0</v>
      </c>
      <c r="G107" s="15">
        <f t="shared" si="98"/>
        <v>0</v>
      </c>
      <c r="H107" s="29"/>
      <c r="I107" s="17" t="str">
        <f t="shared" si="94"/>
        <v/>
      </c>
      <c r="P107" t="str">
        <f t="shared" si="99"/>
        <v>0</v>
      </c>
      <c r="Q107" s="61" t="str">
        <f t="shared" si="100"/>
        <v/>
      </c>
      <c r="R107" s="61" t="str">
        <f t="shared" si="100"/>
        <v/>
      </c>
      <c r="S107" s="61" t="str">
        <f t="shared" si="100"/>
        <v/>
      </c>
      <c r="T107" s="61" t="str">
        <f t="shared" si="100"/>
        <v/>
      </c>
      <c r="U107" s="61" t="str">
        <f t="shared" si="100"/>
        <v/>
      </c>
      <c r="V107" s="61" t="str">
        <f t="shared" si="100"/>
        <v/>
      </c>
      <c r="W107" s="61" t="str">
        <f t="shared" si="100"/>
        <v/>
      </c>
      <c r="X107" s="61" t="str">
        <f t="shared" si="100"/>
        <v/>
      </c>
      <c r="Y107" s="61" t="str">
        <f t="shared" si="100"/>
        <v/>
      </c>
      <c r="Z107" s="61" t="str">
        <f t="shared" si="100"/>
        <v/>
      </c>
      <c r="AA107" s="61" t="str">
        <f t="shared" si="100"/>
        <v/>
      </c>
      <c r="AB107" s="61" t="str">
        <f t="shared" si="100"/>
        <v/>
      </c>
      <c r="AC107" s="61" t="str">
        <f t="shared" si="100"/>
        <v/>
      </c>
      <c r="AD107" s="61" t="str">
        <f t="shared" si="100"/>
        <v/>
      </c>
    </row>
    <row r="108" spans="1:30" x14ac:dyDescent="0.25">
      <c r="C108" s="14">
        <f t="shared" si="101"/>
        <v>0</v>
      </c>
      <c r="D108" s="15" t="str">
        <f>IF(OR(C108&lt;1,H108&lt;&gt;"",COUNTIF(P$100:P108,P108)&gt;3),"",VLOOKUP(C108-COUNTA(H$100:H108),DD!$F$1:$G$13,2))</f>
        <v/>
      </c>
      <c r="E108" s="84">
        <f t="shared" si="96"/>
        <v>0</v>
      </c>
      <c r="F108" s="16">
        <f t="shared" si="97"/>
        <v>0</v>
      </c>
      <c r="G108" s="15">
        <f t="shared" si="98"/>
        <v>0</v>
      </c>
      <c r="H108" s="29"/>
      <c r="I108" s="17" t="str">
        <f t="shared" si="94"/>
        <v/>
      </c>
      <c r="P108" t="str">
        <f t="shared" si="99"/>
        <v>0</v>
      </c>
      <c r="Q108" s="61" t="str">
        <f t="shared" si="100"/>
        <v/>
      </c>
      <c r="R108" s="61" t="str">
        <f t="shared" si="100"/>
        <v/>
      </c>
      <c r="S108" s="61" t="str">
        <f t="shared" si="100"/>
        <v/>
      </c>
      <c r="T108" s="61" t="str">
        <f t="shared" si="100"/>
        <v/>
      </c>
      <c r="U108" s="61" t="str">
        <f t="shared" si="100"/>
        <v/>
      </c>
      <c r="V108" s="61" t="str">
        <f t="shared" si="100"/>
        <v/>
      </c>
      <c r="W108" s="61" t="str">
        <f t="shared" si="100"/>
        <v/>
      </c>
      <c r="X108" s="61" t="str">
        <f t="shared" si="100"/>
        <v/>
      </c>
      <c r="Y108" s="61" t="str">
        <f t="shared" si="100"/>
        <v/>
      </c>
      <c r="Z108" s="61" t="str">
        <f t="shared" si="100"/>
        <v/>
      </c>
      <c r="AA108" s="61" t="str">
        <f t="shared" si="100"/>
        <v/>
      </c>
      <c r="AB108" s="61" t="str">
        <f t="shared" si="100"/>
        <v/>
      </c>
      <c r="AC108" s="61" t="str">
        <f t="shared" si="100"/>
        <v/>
      </c>
      <c r="AD108" s="61" t="str">
        <f t="shared" si="100"/>
        <v/>
      </c>
    </row>
    <row r="109" spans="1:30" x14ac:dyDescent="0.25">
      <c r="C109" s="14">
        <f t="shared" si="101"/>
        <v>0</v>
      </c>
      <c r="D109" s="15" t="str">
        <f>IF(OR(C109&lt;1,H109&lt;&gt;"",COUNTIF(P$100:P109,P109)&gt;3),"",VLOOKUP(C109-COUNTA(H$100:H109),DD!$F$1:$G$13,2))</f>
        <v/>
      </c>
      <c r="E109" s="84">
        <f t="shared" si="96"/>
        <v>0</v>
      </c>
      <c r="F109" s="16">
        <f t="shared" si="97"/>
        <v>0</v>
      </c>
      <c r="G109" s="15">
        <f t="shared" si="98"/>
        <v>0</v>
      </c>
      <c r="H109" s="29"/>
      <c r="I109" s="17" t="str">
        <f t="shared" si="94"/>
        <v/>
      </c>
      <c r="P109" t="str">
        <f t="shared" si="99"/>
        <v>0</v>
      </c>
      <c r="Q109" s="61" t="str">
        <f t="shared" si="100"/>
        <v/>
      </c>
      <c r="R109" s="61" t="str">
        <f t="shared" si="100"/>
        <v/>
      </c>
      <c r="S109" s="61" t="str">
        <f t="shared" si="100"/>
        <v/>
      </c>
      <c r="T109" s="61" t="str">
        <f t="shared" si="100"/>
        <v/>
      </c>
      <c r="U109" s="61" t="str">
        <f t="shared" si="100"/>
        <v/>
      </c>
      <c r="V109" s="61" t="str">
        <f t="shared" si="100"/>
        <v/>
      </c>
      <c r="W109" s="61" t="str">
        <f t="shared" si="100"/>
        <v/>
      </c>
      <c r="X109" s="61" t="str">
        <f t="shared" si="100"/>
        <v/>
      </c>
      <c r="Y109" s="61" t="str">
        <f t="shared" si="100"/>
        <v/>
      </c>
      <c r="Z109" s="61" t="str">
        <f t="shared" si="100"/>
        <v/>
      </c>
      <c r="AA109" s="61" t="str">
        <f t="shared" si="100"/>
        <v/>
      </c>
      <c r="AB109" s="61" t="str">
        <f t="shared" si="100"/>
        <v/>
      </c>
      <c r="AC109" s="61" t="str">
        <f t="shared" si="100"/>
        <v/>
      </c>
      <c r="AD109" s="61" t="str">
        <f t="shared" si="100"/>
        <v/>
      </c>
    </row>
    <row r="110" spans="1:30" x14ac:dyDescent="0.25">
      <c r="C110" s="14">
        <f t="shared" si="101"/>
        <v>0</v>
      </c>
      <c r="D110" s="15" t="str">
        <f>IF(OR(C110&lt;1,H110&lt;&gt;"",COUNTIF(P$100:P110,P110)&gt;3),"",VLOOKUP(C110-COUNTA(H$100:H110),DD!$F$1:$G$13,2))</f>
        <v/>
      </c>
      <c r="E110" s="84">
        <f t="shared" si="96"/>
        <v>0</v>
      </c>
      <c r="F110" s="16">
        <f t="shared" si="97"/>
        <v>0</v>
      </c>
      <c r="G110" s="15">
        <f t="shared" si="98"/>
        <v>0</v>
      </c>
      <c r="H110" s="29"/>
      <c r="I110" s="17" t="str">
        <f t="shared" si="94"/>
        <v/>
      </c>
      <c r="P110" t="str">
        <f t="shared" si="99"/>
        <v>0</v>
      </c>
      <c r="Q110" s="61" t="str">
        <f t="shared" si="100"/>
        <v/>
      </c>
      <c r="R110" s="61" t="str">
        <f t="shared" si="100"/>
        <v/>
      </c>
      <c r="S110" s="61" t="str">
        <f t="shared" si="100"/>
        <v/>
      </c>
      <c r="T110" s="61" t="str">
        <f t="shared" si="100"/>
        <v/>
      </c>
      <c r="U110" s="61" t="str">
        <f t="shared" si="100"/>
        <v/>
      </c>
      <c r="V110" s="61" t="str">
        <f t="shared" si="100"/>
        <v/>
      </c>
      <c r="W110" s="61" t="str">
        <f t="shared" si="100"/>
        <v/>
      </c>
      <c r="X110" s="61" t="str">
        <f t="shared" si="100"/>
        <v/>
      </c>
      <c r="Y110" s="61" t="str">
        <f t="shared" si="100"/>
        <v/>
      </c>
      <c r="Z110" s="61" t="str">
        <f t="shared" si="100"/>
        <v/>
      </c>
      <c r="AA110" s="61" t="str">
        <f t="shared" si="100"/>
        <v/>
      </c>
      <c r="AB110" s="61" t="str">
        <f t="shared" si="100"/>
        <v/>
      </c>
      <c r="AC110" s="61" t="str">
        <f t="shared" si="100"/>
        <v/>
      </c>
      <c r="AD110" s="61" t="str">
        <f t="shared" si="100"/>
        <v/>
      </c>
    </row>
    <row r="111" spans="1:30" x14ac:dyDescent="0.25">
      <c r="C111" s="14">
        <f t="shared" si="101"/>
        <v>0</v>
      </c>
      <c r="D111" s="15" t="str">
        <f>IF(OR(C111&lt;1,H111&lt;&gt;"",COUNTIF(P$100:P111,P111)&gt;3),"",VLOOKUP(C111-COUNTA(H$100:H111),DD!$F$1:$G$13,2))</f>
        <v/>
      </c>
      <c r="E111" s="84">
        <f t="shared" si="96"/>
        <v>0</v>
      </c>
      <c r="F111" s="16">
        <f t="shared" si="97"/>
        <v>0</v>
      </c>
      <c r="G111" s="15">
        <f t="shared" si="98"/>
        <v>0</v>
      </c>
      <c r="H111" s="29"/>
      <c r="I111" s="17" t="str">
        <f t="shared" si="94"/>
        <v/>
      </c>
      <c r="P111" t="str">
        <f t="shared" si="99"/>
        <v>0</v>
      </c>
      <c r="Q111" s="61" t="str">
        <f t="shared" si="100"/>
        <v/>
      </c>
      <c r="R111" s="61" t="str">
        <f t="shared" si="100"/>
        <v/>
      </c>
      <c r="S111" s="61" t="str">
        <f t="shared" si="100"/>
        <v/>
      </c>
      <c r="T111" s="61" t="str">
        <f t="shared" si="100"/>
        <v/>
      </c>
      <c r="U111" s="61" t="str">
        <f t="shared" si="100"/>
        <v/>
      </c>
      <c r="V111" s="61" t="str">
        <f t="shared" si="100"/>
        <v/>
      </c>
      <c r="W111" s="61" t="str">
        <f t="shared" si="100"/>
        <v/>
      </c>
      <c r="X111" s="61" t="str">
        <f t="shared" si="100"/>
        <v/>
      </c>
      <c r="Y111" s="61" t="str">
        <f t="shared" si="100"/>
        <v/>
      </c>
      <c r="Z111" s="61" t="str">
        <f t="shared" si="100"/>
        <v/>
      </c>
      <c r="AA111" s="61" t="str">
        <f t="shared" si="100"/>
        <v/>
      </c>
      <c r="AB111" s="61" t="str">
        <f t="shared" si="100"/>
        <v/>
      </c>
      <c r="AC111" s="61" t="str">
        <f t="shared" si="100"/>
        <v/>
      </c>
      <c r="AD111" s="61" t="str">
        <f t="shared" si="100"/>
        <v/>
      </c>
    </row>
    <row r="112" spans="1:30" x14ac:dyDescent="0.25">
      <c r="C112" s="14">
        <f t="shared" si="101"/>
        <v>0</v>
      </c>
      <c r="D112" s="15" t="str">
        <f>IF(OR(C112&lt;1,H112&lt;&gt;"",COUNTIF(P$100:P112,P112)&gt;3),"",VLOOKUP(C112-COUNTA(H$100:H112),DD!$F$1:$G$13,2))</f>
        <v/>
      </c>
      <c r="E112" s="84">
        <f t="shared" si="96"/>
        <v>0</v>
      </c>
      <c r="F112" s="16">
        <f t="shared" si="97"/>
        <v>0</v>
      </c>
      <c r="G112" s="15">
        <f t="shared" si="98"/>
        <v>0</v>
      </c>
      <c r="H112" s="29"/>
      <c r="I112" s="17" t="str">
        <f t="shared" si="94"/>
        <v/>
      </c>
      <c r="P112" t="str">
        <f t="shared" si="99"/>
        <v>0</v>
      </c>
      <c r="Q112" s="61" t="str">
        <f t="shared" si="100"/>
        <v/>
      </c>
      <c r="R112" s="61" t="str">
        <f t="shared" si="100"/>
        <v/>
      </c>
      <c r="S112" s="61" t="str">
        <f t="shared" si="100"/>
        <v/>
      </c>
      <c r="T112" s="61" t="str">
        <f t="shared" si="100"/>
        <v/>
      </c>
      <c r="U112" s="61" t="str">
        <f t="shared" si="100"/>
        <v/>
      </c>
      <c r="V112" s="61" t="str">
        <f t="shared" si="100"/>
        <v/>
      </c>
      <c r="W112" s="61" t="str">
        <f t="shared" si="100"/>
        <v/>
      </c>
      <c r="X112" s="61" t="str">
        <f t="shared" si="100"/>
        <v/>
      </c>
      <c r="Y112" s="61" t="str">
        <f t="shared" si="100"/>
        <v/>
      </c>
      <c r="Z112" s="61" t="str">
        <f t="shared" si="100"/>
        <v/>
      </c>
      <c r="AA112" s="61" t="str">
        <f t="shared" si="100"/>
        <v/>
      </c>
      <c r="AB112" s="61" t="str">
        <f t="shared" si="100"/>
        <v/>
      </c>
      <c r="AC112" s="61" t="str">
        <f t="shared" si="100"/>
        <v/>
      </c>
      <c r="AD112" s="61" t="str">
        <f t="shared" si="100"/>
        <v/>
      </c>
    </row>
    <row r="113" spans="3:30" x14ac:dyDescent="0.25">
      <c r="C113" s="14">
        <f t="shared" si="101"/>
        <v>0</v>
      </c>
      <c r="D113" s="15" t="str">
        <f>IF(OR(C113&lt;1,H113&lt;&gt;"",COUNTIF(P$100:P113,P113)&gt;3),"",VLOOKUP(C113-COUNTA(H$100:H113),DD!$F$1:$G$13,2))</f>
        <v/>
      </c>
      <c r="E113" s="84">
        <f t="shared" si="96"/>
        <v>0</v>
      </c>
      <c r="F113" s="16">
        <f t="shared" si="97"/>
        <v>0</v>
      </c>
      <c r="G113" s="15">
        <f t="shared" si="98"/>
        <v>0</v>
      </c>
      <c r="H113" s="29"/>
      <c r="I113" s="17" t="str">
        <f t="shared" si="94"/>
        <v/>
      </c>
      <c r="P113" t="str">
        <f t="shared" si="99"/>
        <v>0</v>
      </c>
      <c r="Q113" s="61" t="str">
        <f t="shared" si="100"/>
        <v/>
      </c>
      <c r="R113" s="61" t="str">
        <f t="shared" si="100"/>
        <v/>
      </c>
      <c r="S113" s="61" t="str">
        <f t="shared" si="100"/>
        <v/>
      </c>
      <c r="T113" s="61" t="str">
        <f t="shared" si="100"/>
        <v/>
      </c>
      <c r="U113" s="61" t="str">
        <f t="shared" si="100"/>
        <v/>
      </c>
      <c r="V113" s="61" t="str">
        <f t="shared" si="100"/>
        <v/>
      </c>
      <c r="W113" s="61" t="str">
        <f t="shared" si="100"/>
        <v/>
      </c>
      <c r="X113" s="61" t="str">
        <f t="shared" si="100"/>
        <v/>
      </c>
      <c r="Y113" s="61" t="str">
        <f t="shared" si="100"/>
        <v/>
      </c>
      <c r="Z113" s="61" t="str">
        <f t="shared" si="100"/>
        <v/>
      </c>
      <c r="AA113" s="61" t="str">
        <f t="shared" si="100"/>
        <v/>
      </c>
      <c r="AB113" s="61" t="str">
        <f t="shared" si="100"/>
        <v/>
      </c>
      <c r="AC113" s="61" t="str">
        <f t="shared" si="100"/>
        <v/>
      </c>
      <c r="AD113" s="61" t="str">
        <f t="shared" si="100"/>
        <v/>
      </c>
    </row>
    <row r="114" spans="3:30" x14ac:dyDescent="0.25">
      <c r="C114" s="14">
        <f t="shared" si="101"/>
        <v>0</v>
      </c>
      <c r="D114" s="15" t="str">
        <f>IF(OR(C114&lt;1,H114&lt;&gt;"",COUNTIF(P$100:P114,P114)&gt;3),"",VLOOKUP(C114-COUNTA(H$100:H114),DD!$F$1:$G$13,2))</f>
        <v/>
      </c>
      <c r="E114" s="84">
        <f t="shared" si="96"/>
        <v>0</v>
      </c>
      <c r="F114" s="16">
        <f t="shared" si="97"/>
        <v>0</v>
      </c>
      <c r="G114" s="15">
        <f t="shared" si="98"/>
        <v>0</v>
      </c>
      <c r="H114" s="29"/>
      <c r="I114" s="17" t="str">
        <f t="shared" si="94"/>
        <v/>
      </c>
      <c r="P114" t="str">
        <f t="shared" si="99"/>
        <v>0</v>
      </c>
      <c r="Q114" s="61" t="str">
        <f t="shared" si="100"/>
        <v/>
      </c>
      <c r="R114" s="61" t="str">
        <f t="shared" si="100"/>
        <v/>
      </c>
      <c r="S114" s="61" t="str">
        <f t="shared" si="100"/>
        <v/>
      </c>
      <c r="T114" s="61" t="str">
        <f t="shared" si="100"/>
        <v/>
      </c>
      <c r="U114" s="61" t="str">
        <f t="shared" si="100"/>
        <v/>
      </c>
      <c r="V114" s="61" t="str">
        <f t="shared" si="100"/>
        <v/>
      </c>
      <c r="W114" s="61" t="str">
        <f t="shared" si="100"/>
        <v/>
      </c>
      <c r="X114" s="61" t="str">
        <f t="shared" si="100"/>
        <v/>
      </c>
      <c r="Y114" s="61" t="str">
        <f t="shared" si="100"/>
        <v/>
      </c>
      <c r="Z114" s="61" t="str">
        <f t="shared" si="100"/>
        <v/>
      </c>
      <c r="AA114" s="61" t="str">
        <f t="shared" si="100"/>
        <v/>
      </c>
      <c r="AB114" s="61" t="str">
        <f t="shared" si="100"/>
        <v/>
      </c>
      <c r="AC114" s="61" t="str">
        <f t="shared" si="100"/>
        <v/>
      </c>
      <c r="AD114" s="61" t="str">
        <f t="shared" si="100"/>
        <v/>
      </c>
    </row>
    <row r="115" spans="3:30" x14ac:dyDescent="0.25">
      <c r="C115" s="14">
        <f t="shared" si="101"/>
        <v>0</v>
      </c>
      <c r="D115" s="15" t="str">
        <f>IF(OR(C115&lt;1,H115&lt;&gt;"",COUNTIF(P$100:P115,P115)&gt;3),"",VLOOKUP(C115-COUNTA(H$100:H115),DD!$F$1:$G$13,2))</f>
        <v/>
      </c>
      <c r="E115" s="84">
        <f t="shared" si="96"/>
        <v>0</v>
      </c>
      <c r="F115" s="16">
        <f t="shared" si="97"/>
        <v>0</v>
      </c>
      <c r="G115" s="15">
        <f t="shared" si="98"/>
        <v>0</v>
      </c>
      <c r="H115" s="29"/>
      <c r="I115" s="17" t="str">
        <f t="shared" si="94"/>
        <v/>
      </c>
      <c r="P115" t="str">
        <f t="shared" si="99"/>
        <v>0</v>
      </c>
      <c r="Q115" s="61" t="str">
        <f t="shared" si="100"/>
        <v/>
      </c>
      <c r="R115" s="61" t="str">
        <f t="shared" si="100"/>
        <v/>
      </c>
      <c r="S115" s="61" t="str">
        <f t="shared" si="100"/>
        <v/>
      </c>
      <c r="T115" s="61" t="str">
        <f t="shared" si="100"/>
        <v/>
      </c>
      <c r="U115" s="61" t="str">
        <f t="shared" si="100"/>
        <v/>
      </c>
      <c r="V115" s="61" t="str">
        <f t="shared" si="100"/>
        <v/>
      </c>
      <c r="W115" s="61" t="str">
        <f t="shared" si="100"/>
        <v/>
      </c>
      <c r="X115" s="61" t="str">
        <f t="shared" si="100"/>
        <v/>
      </c>
      <c r="Y115" s="61" t="str">
        <f t="shared" si="100"/>
        <v/>
      </c>
      <c r="Z115" s="61" t="str">
        <f t="shared" si="100"/>
        <v/>
      </c>
      <c r="AA115" s="61" t="str">
        <f t="shared" si="100"/>
        <v/>
      </c>
      <c r="AB115" s="61" t="str">
        <f t="shared" si="100"/>
        <v/>
      </c>
      <c r="AC115" s="61" t="str">
        <f t="shared" si="100"/>
        <v/>
      </c>
      <c r="AD115" s="61" t="str">
        <f t="shared" si="100"/>
        <v/>
      </c>
    </row>
    <row r="116" spans="3:30" x14ac:dyDescent="0.25">
      <c r="C116" s="14">
        <f t="shared" si="101"/>
        <v>0</v>
      </c>
      <c r="D116" s="15" t="str">
        <f>IF(OR(C116&lt;1,H116&lt;&gt;"",COUNTIF(P$100:P116,P116)&gt;3),"",VLOOKUP(C116-COUNTA(H$100:H116),DD!$F$1:$G$13,2))</f>
        <v/>
      </c>
      <c r="E116" s="84">
        <f t="shared" si="96"/>
        <v>0</v>
      </c>
      <c r="F116" s="16">
        <f t="shared" si="97"/>
        <v>0</v>
      </c>
      <c r="G116" s="15">
        <f t="shared" si="98"/>
        <v>0</v>
      </c>
      <c r="H116" s="29"/>
      <c r="I116" s="17" t="str">
        <f t="shared" si="94"/>
        <v/>
      </c>
      <c r="P116" t="str">
        <f t="shared" si="99"/>
        <v>0</v>
      </c>
      <c r="Q116" s="61" t="str">
        <f t="shared" si="100"/>
        <v/>
      </c>
      <c r="R116" s="61" t="str">
        <f t="shared" si="100"/>
        <v/>
      </c>
      <c r="S116" s="61" t="str">
        <f t="shared" si="100"/>
        <v/>
      </c>
      <c r="T116" s="61" t="str">
        <f t="shared" si="100"/>
        <v/>
      </c>
      <c r="U116" s="61" t="str">
        <f t="shared" si="100"/>
        <v/>
      </c>
      <c r="V116" s="61" t="str">
        <f t="shared" si="100"/>
        <v/>
      </c>
      <c r="W116" s="61" t="str">
        <f t="shared" si="100"/>
        <v/>
      </c>
      <c r="X116" s="61" t="str">
        <f t="shared" si="100"/>
        <v/>
      </c>
      <c r="Y116" s="61" t="str">
        <f t="shared" si="100"/>
        <v/>
      </c>
      <c r="Z116" s="61" t="str">
        <f t="shared" si="100"/>
        <v/>
      </c>
      <c r="AA116" s="61" t="str">
        <f t="shared" si="100"/>
        <v/>
      </c>
      <c r="AB116" s="61" t="str">
        <f t="shared" si="100"/>
        <v/>
      </c>
      <c r="AC116" s="61" t="str">
        <f t="shared" si="100"/>
        <v/>
      </c>
      <c r="AD116" s="61" t="str">
        <f t="shared" si="100"/>
        <v/>
      </c>
    </row>
    <row r="117" spans="3:30" x14ac:dyDescent="0.25">
      <c r="C117" s="14">
        <f t="shared" si="101"/>
        <v>0</v>
      </c>
      <c r="D117" s="15" t="str">
        <f>IF(OR(C117&lt;1,H117&lt;&gt;"",COUNTIF(P$100:P117,P117)&gt;3),"",VLOOKUP(C117-COUNTA(H$100:H117),DD!$F$1:$G$13,2))</f>
        <v/>
      </c>
      <c r="E117" s="84">
        <f t="shared" si="96"/>
        <v>0</v>
      </c>
      <c r="F117" s="16">
        <f t="shared" si="97"/>
        <v>0</v>
      </c>
      <c r="G117" s="15">
        <f t="shared" si="98"/>
        <v>0</v>
      </c>
      <c r="H117" s="29"/>
      <c r="I117" s="17" t="str">
        <f t="shared" si="94"/>
        <v/>
      </c>
      <c r="P117" t="str">
        <f t="shared" si="99"/>
        <v>0</v>
      </c>
      <c r="Q117" s="61" t="str">
        <f t="shared" si="100"/>
        <v/>
      </c>
      <c r="R117" s="61" t="str">
        <f t="shared" si="100"/>
        <v/>
      </c>
      <c r="S117" s="61" t="str">
        <f t="shared" si="100"/>
        <v/>
      </c>
      <c r="T117" s="61" t="str">
        <f t="shared" si="100"/>
        <v/>
      </c>
      <c r="U117" s="61" t="str">
        <f t="shared" si="100"/>
        <v/>
      </c>
      <c r="V117" s="61" t="str">
        <f t="shared" si="100"/>
        <v/>
      </c>
      <c r="W117" s="61" t="str">
        <f t="shared" si="100"/>
        <v/>
      </c>
      <c r="X117" s="61" t="str">
        <f t="shared" si="100"/>
        <v/>
      </c>
      <c r="Y117" s="61" t="str">
        <f t="shared" si="100"/>
        <v/>
      </c>
      <c r="Z117" s="61" t="str">
        <f t="shared" si="100"/>
        <v/>
      </c>
      <c r="AA117" s="61" t="str">
        <f t="shared" si="100"/>
        <v/>
      </c>
      <c r="AB117" s="61" t="str">
        <f t="shared" si="100"/>
        <v/>
      </c>
      <c r="AC117" s="61" t="str">
        <f t="shared" si="100"/>
        <v/>
      </c>
      <c r="AD117" s="61" t="str">
        <f t="shared" si="100"/>
        <v/>
      </c>
    </row>
    <row r="118" spans="3:30" x14ac:dyDescent="0.25">
      <c r="C118" s="14">
        <f t="shared" si="101"/>
        <v>0</v>
      </c>
      <c r="D118" s="15" t="str">
        <f>IF(OR(C118&lt;1,H118&lt;&gt;"",COUNTIF(P$100:P118,P118)&gt;3),"",VLOOKUP(C118-COUNTA(H$100:H118),DD!$F$1:$G$13,2))</f>
        <v/>
      </c>
      <c r="E118" s="84">
        <f t="shared" si="96"/>
        <v>0</v>
      </c>
      <c r="F118" s="16">
        <f t="shared" si="97"/>
        <v>0</v>
      </c>
      <c r="G118" s="15">
        <f t="shared" si="98"/>
        <v>0</v>
      </c>
      <c r="H118" s="29"/>
      <c r="I118" s="17" t="str">
        <f t="shared" si="94"/>
        <v/>
      </c>
      <c r="P118" t="str">
        <f t="shared" si="99"/>
        <v>0</v>
      </c>
      <c r="Q118" s="61" t="str">
        <f t="shared" si="100"/>
        <v/>
      </c>
      <c r="R118" s="61" t="str">
        <f t="shared" si="100"/>
        <v/>
      </c>
      <c r="S118" s="61" t="str">
        <f t="shared" si="100"/>
        <v/>
      </c>
      <c r="T118" s="61" t="str">
        <f t="shared" si="100"/>
        <v/>
      </c>
      <c r="U118" s="61" t="str">
        <f t="shared" si="100"/>
        <v/>
      </c>
      <c r="V118" s="61" t="str">
        <f t="shared" si="100"/>
        <v/>
      </c>
      <c r="W118" s="61" t="str">
        <f t="shared" si="100"/>
        <v/>
      </c>
      <c r="X118" s="61" t="str">
        <f t="shared" si="100"/>
        <v/>
      </c>
      <c r="Y118" s="61" t="str">
        <f t="shared" si="100"/>
        <v/>
      </c>
      <c r="Z118" s="61" t="str">
        <f t="shared" si="100"/>
        <v/>
      </c>
      <c r="AA118" s="61" t="str">
        <f t="shared" si="100"/>
        <v/>
      </c>
      <c r="AB118" s="61" t="str">
        <f t="shared" si="100"/>
        <v/>
      </c>
      <c r="AC118" s="61" t="str">
        <f t="shared" si="100"/>
        <v/>
      </c>
      <c r="AD118" s="61" t="str">
        <f t="shared" si="100"/>
        <v/>
      </c>
    </row>
    <row r="119" spans="3:30" x14ac:dyDescent="0.25">
      <c r="C119" s="14">
        <f t="shared" si="101"/>
        <v>0</v>
      </c>
      <c r="D119" s="15" t="str">
        <f>IF(OR(C119&lt;1,H119&lt;&gt;"",COUNTIF(P$100:P119,P119)&gt;3),"",VLOOKUP(C119-COUNTA(H$100:H119),DD!$F$1:$G$13,2))</f>
        <v/>
      </c>
      <c r="E119" s="84">
        <f t="shared" si="96"/>
        <v>0</v>
      </c>
      <c r="F119" s="16">
        <f t="shared" si="97"/>
        <v>0</v>
      </c>
      <c r="G119" s="15">
        <f t="shared" si="98"/>
        <v>0</v>
      </c>
      <c r="H119" s="29"/>
      <c r="I119" s="17" t="str">
        <f t="shared" si="94"/>
        <v/>
      </c>
      <c r="P119" t="str">
        <f t="shared" si="99"/>
        <v>0</v>
      </c>
      <c r="Q119" s="61" t="str">
        <f t="shared" si="100"/>
        <v/>
      </c>
      <c r="R119" s="61" t="str">
        <f t="shared" si="100"/>
        <v/>
      </c>
      <c r="S119" s="61" t="str">
        <f t="shared" si="100"/>
        <v/>
      </c>
      <c r="T119" s="61" t="str">
        <f t="shared" ref="T119:AD123" si="102">IF($G119=T$99,$D119,"")</f>
        <v/>
      </c>
      <c r="U119" s="61" t="str">
        <f t="shared" si="102"/>
        <v/>
      </c>
      <c r="V119" s="61" t="str">
        <f t="shared" si="102"/>
        <v/>
      </c>
      <c r="W119" s="61" t="str">
        <f t="shared" si="102"/>
        <v/>
      </c>
      <c r="X119" s="61" t="str">
        <f t="shared" si="102"/>
        <v/>
      </c>
      <c r="Y119" s="61" t="str">
        <f t="shared" si="102"/>
        <v/>
      </c>
      <c r="Z119" s="61" t="str">
        <f t="shared" si="102"/>
        <v/>
      </c>
      <c r="AA119" s="61" t="str">
        <f t="shared" si="102"/>
        <v/>
      </c>
      <c r="AB119" s="61" t="str">
        <f t="shared" si="102"/>
        <v/>
      </c>
      <c r="AC119" s="61" t="str">
        <f t="shared" si="102"/>
        <v/>
      </c>
      <c r="AD119" s="61" t="str">
        <f t="shared" si="102"/>
        <v/>
      </c>
    </row>
    <row r="120" spans="3:30" x14ac:dyDescent="0.25">
      <c r="C120" s="14">
        <f t="shared" si="101"/>
        <v>0</v>
      </c>
      <c r="D120" s="15" t="str">
        <f>IF(OR(C120&lt;1,H120&lt;&gt;"",COUNTIF(P$100:P120,P120)&gt;3),"",VLOOKUP(C120-COUNTA(H$100:H120),DD!$F$1:$G$13,2))</f>
        <v/>
      </c>
      <c r="E120" s="84">
        <f t="shared" si="96"/>
        <v>0</v>
      </c>
      <c r="F120" s="16">
        <f t="shared" si="97"/>
        <v>0</v>
      </c>
      <c r="G120" s="15">
        <f t="shared" si="98"/>
        <v>0</v>
      </c>
      <c r="H120" s="29"/>
      <c r="I120" s="17" t="str">
        <f t="shared" si="94"/>
        <v/>
      </c>
      <c r="P120" t="str">
        <f t="shared" si="99"/>
        <v>0</v>
      </c>
      <c r="Q120" s="61" t="str">
        <f t="shared" ref="Q120:S123" si="103">IF($G120=Q$99,$D120,"")</f>
        <v/>
      </c>
      <c r="R120" s="61" t="str">
        <f t="shared" si="103"/>
        <v/>
      </c>
      <c r="S120" s="61" t="str">
        <f t="shared" si="103"/>
        <v/>
      </c>
      <c r="T120" s="61" t="str">
        <f t="shared" si="102"/>
        <v/>
      </c>
      <c r="U120" s="61" t="str">
        <f t="shared" si="102"/>
        <v/>
      </c>
      <c r="V120" s="61" t="str">
        <f t="shared" si="102"/>
        <v/>
      </c>
      <c r="W120" s="61" t="str">
        <f t="shared" si="102"/>
        <v/>
      </c>
      <c r="X120" s="61" t="str">
        <f t="shared" si="102"/>
        <v/>
      </c>
      <c r="Y120" s="61" t="str">
        <f t="shared" si="102"/>
        <v/>
      </c>
      <c r="Z120" s="61" t="str">
        <f t="shared" si="102"/>
        <v/>
      </c>
      <c r="AA120" s="61" t="str">
        <f t="shared" si="102"/>
        <v/>
      </c>
      <c r="AB120" s="61" t="str">
        <f t="shared" si="102"/>
        <v/>
      </c>
      <c r="AC120" s="61" t="str">
        <f t="shared" si="102"/>
        <v/>
      </c>
      <c r="AD120" s="61" t="str">
        <f t="shared" si="102"/>
        <v/>
      </c>
    </row>
    <row r="121" spans="3:30" x14ac:dyDescent="0.25">
      <c r="C121" s="14">
        <f t="shared" si="101"/>
        <v>0</v>
      </c>
      <c r="D121" s="15" t="str">
        <f>IF(OR(C121&lt;1,H121&lt;&gt;"",COUNTIF(P$100:P121,P121)&gt;3),"",VLOOKUP(C121-COUNTA(H$100:H121),DD!$F$1:$G$13,2))</f>
        <v/>
      </c>
      <c r="E121" s="84">
        <f t="shared" si="96"/>
        <v>0</v>
      </c>
      <c r="F121" s="16">
        <f t="shared" si="97"/>
        <v>0</v>
      </c>
      <c r="G121" s="15">
        <f t="shared" si="98"/>
        <v>0</v>
      </c>
      <c r="H121" s="29"/>
      <c r="I121" s="17" t="str">
        <f t="shared" si="94"/>
        <v/>
      </c>
      <c r="P121" t="str">
        <f t="shared" si="99"/>
        <v>0</v>
      </c>
      <c r="Q121" s="61" t="str">
        <f t="shared" si="103"/>
        <v/>
      </c>
      <c r="R121" s="61" t="str">
        <f t="shared" si="103"/>
        <v/>
      </c>
      <c r="S121" s="61" t="str">
        <f t="shared" si="103"/>
        <v/>
      </c>
      <c r="T121" s="61" t="str">
        <f t="shared" si="102"/>
        <v/>
      </c>
      <c r="U121" s="61" t="str">
        <f t="shared" si="102"/>
        <v/>
      </c>
      <c r="V121" s="61" t="str">
        <f t="shared" si="102"/>
        <v/>
      </c>
      <c r="W121" s="61" t="str">
        <f t="shared" si="102"/>
        <v/>
      </c>
      <c r="X121" s="61" t="str">
        <f t="shared" si="102"/>
        <v/>
      </c>
      <c r="Y121" s="61" t="str">
        <f t="shared" si="102"/>
        <v/>
      </c>
      <c r="Z121" s="61" t="str">
        <f t="shared" si="102"/>
        <v/>
      </c>
      <c r="AA121" s="61" t="str">
        <f t="shared" si="102"/>
        <v/>
      </c>
      <c r="AB121" s="61" t="str">
        <f t="shared" si="102"/>
        <v/>
      </c>
      <c r="AC121" s="61" t="str">
        <f t="shared" si="102"/>
        <v/>
      </c>
      <c r="AD121" s="61" t="str">
        <f t="shared" si="102"/>
        <v/>
      </c>
    </row>
    <row r="122" spans="3:30" x14ac:dyDescent="0.25">
      <c r="C122" s="14">
        <f t="shared" si="101"/>
        <v>0</v>
      </c>
      <c r="D122" s="15" t="str">
        <f>IF(OR(C122&lt;1,H122&lt;&gt;"",COUNTIF(P$100:P122,P122)&gt;3),"",VLOOKUP(C122-COUNTA(H$100:H122),DD!$F$1:$G$13,2))</f>
        <v/>
      </c>
      <c r="E122" s="84">
        <f t="shared" si="96"/>
        <v>0</v>
      </c>
      <c r="F122" s="16">
        <f t="shared" si="97"/>
        <v>0</v>
      </c>
      <c r="G122" s="15">
        <f t="shared" si="98"/>
        <v>0</v>
      </c>
      <c r="H122" s="29"/>
      <c r="I122" s="17" t="str">
        <f t="shared" si="94"/>
        <v/>
      </c>
      <c r="P122" t="str">
        <f t="shared" si="99"/>
        <v>0</v>
      </c>
      <c r="Q122" s="61" t="str">
        <f t="shared" si="103"/>
        <v/>
      </c>
      <c r="R122" s="61" t="str">
        <f t="shared" si="103"/>
        <v/>
      </c>
      <c r="S122" s="61" t="str">
        <f t="shared" si="103"/>
        <v/>
      </c>
      <c r="T122" s="61" t="str">
        <f t="shared" si="102"/>
        <v/>
      </c>
      <c r="U122" s="61" t="str">
        <f t="shared" si="102"/>
        <v/>
      </c>
      <c r="V122" s="61" t="str">
        <f t="shared" si="102"/>
        <v/>
      </c>
      <c r="W122" s="61" t="str">
        <f t="shared" si="102"/>
        <v/>
      </c>
      <c r="X122" s="61" t="str">
        <f t="shared" si="102"/>
        <v/>
      </c>
      <c r="Y122" s="61" t="str">
        <f t="shared" si="102"/>
        <v/>
      </c>
      <c r="Z122" s="61" t="str">
        <f t="shared" si="102"/>
        <v/>
      </c>
      <c r="AA122" s="61" t="str">
        <f t="shared" si="102"/>
        <v/>
      </c>
      <c r="AB122" s="61" t="str">
        <f t="shared" si="102"/>
        <v/>
      </c>
      <c r="AC122" s="61" t="str">
        <f t="shared" si="102"/>
        <v/>
      </c>
      <c r="AD122" s="61" t="str">
        <f t="shared" si="102"/>
        <v/>
      </c>
    </row>
    <row r="123" spans="3:30" ht="15.75" thickBot="1" x14ac:dyDescent="0.3">
      <c r="C123" s="30">
        <f t="shared" si="101"/>
        <v>0</v>
      </c>
      <c r="D123" s="31" t="str">
        <f>IF(OR(C123&lt;1,H123&lt;&gt;"",COUNTIF(P$100:P123,P123)&gt;3),"",VLOOKUP(C123-COUNTA(H$100:H123),DD!$F$1:$G$13,2))</f>
        <v/>
      </c>
      <c r="E123" s="85">
        <f t="shared" si="96"/>
        <v>0</v>
      </c>
      <c r="F123" s="32">
        <f t="shared" si="97"/>
        <v>0</v>
      </c>
      <c r="G123" s="31">
        <f t="shared" si="98"/>
        <v>0</v>
      </c>
      <c r="H123" s="33"/>
      <c r="I123" s="34" t="str">
        <f>IF(AND(OR(C123=C122,C123=C124),C123&lt;&gt;0),"TIE","")</f>
        <v/>
      </c>
      <c r="P123" t="str">
        <f t="shared" si="99"/>
        <v>0</v>
      </c>
      <c r="Q123" s="61" t="str">
        <f t="shared" si="103"/>
        <v/>
      </c>
      <c r="R123" s="61" t="str">
        <f t="shared" si="103"/>
        <v/>
      </c>
      <c r="S123" s="61" t="str">
        <f t="shared" si="103"/>
        <v/>
      </c>
      <c r="T123" s="61" t="str">
        <f t="shared" si="102"/>
        <v/>
      </c>
      <c r="U123" s="61" t="str">
        <f t="shared" si="102"/>
        <v/>
      </c>
      <c r="V123" s="61" t="str">
        <f t="shared" si="102"/>
        <v/>
      </c>
      <c r="W123" s="61" t="str">
        <f t="shared" si="102"/>
        <v/>
      </c>
      <c r="X123" s="61" t="str">
        <f t="shared" si="102"/>
        <v/>
      </c>
      <c r="Y123" s="61" t="str">
        <f t="shared" si="102"/>
        <v/>
      </c>
      <c r="Z123" s="61" t="str">
        <f t="shared" si="102"/>
        <v/>
      </c>
      <c r="AA123" s="61" t="str">
        <f t="shared" si="102"/>
        <v/>
      </c>
      <c r="AB123" s="61" t="str">
        <f t="shared" si="102"/>
        <v/>
      </c>
      <c r="AC123" s="61" t="str">
        <f t="shared" si="102"/>
        <v/>
      </c>
      <c r="AD123" s="61" t="str">
        <f t="shared" si="102"/>
        <v/>
      </c>
    </row>
  </sheetData>
  <sheetProtection algorithmName="SHA-512" hashValue="csYn8wz4/Z458D8I2KODAhoFRVDA4FONlOS2lLvMlMIQmTpxb+CNo9dPdfjVhGOAnQlozmdaGkAcPqHKal6OkQ==" saltValue="5cvQPBrXwIdLN7Df3jZvGw==" spinCount="100000" sheet="1" objects="1" scenarios="1"/>
  <mergeCells count="72">
    <mergeCell ref="A90:A93"/>
    <mergeCell ref="B90:B93"/>
    <mergeCell ref="C90:C93"/>
    <mergeCell ref="A94:A97"/>
    <mergeCell ref="B94:B97"/>
    <mergeCell ref="C94:C97"/>
    <mergeCell ref="A82:A85"/>
    <mergeCell ref="B82:B85"/>
    <mergeCell ref="C82:C85"/>
    <mergeCell ref="A86:A89"/>
    <mergeCell ref="B86:B89"/>
    <mergeCell ref="C86:C89"/>
    <mergeCell ref="A74:A77"/>
    <mergeCell ref="B74:B77"/>
    <mergeCell ref="C74:C77"/>
    <mergeCell ref="A78:A81"/>
    <mergeCell ref="B78:B81"/>
    <mergeCell ref="C78:C81"/>
    <mergeCell ref="A66:A69"/>
    <mergeCell ref="B66:B69"/>
    <mergeCell ref="C66:C69"/>
    <mergeCell ref="A70:A73"/>
    <mergeCell ref="B70:B73"/>
    <mergeCell ref="C70:C73"/>
    <mergeCell ref="A58:A61"/>
    <mergeCell ref="B58:B61"/>
    <mergeCell ref="C58:C61"/>
    <mergeCell ref="A62:A65"/>
    <mergeCell ref="B62:B65"/>
    <mergeCell ref="C62:C65"/>
    <mergeCell ref="A50:A53"/>
    <mergeCell ref="B50:B53"/>
    <mergeCell ref="C50:C53"/>
    <mergeCell ref="A54:A57"/>
    <mergeCell ref="B54:B57"/>
    <mergeCell ref="C54:C57"/>
    <mergeCell ref="A42:A45"/>
    <mergeCell ref="B42:B45"/>
    <mergeCell ref="C42:C45"/>
    <mergeCell ref="A46:A49"/>
    <mergeCell ref="B46:B49"/>
    <mergeCell ref="C46:C49"/>
    <mergeCell ref="A34:A37"/>
    <mergeCell ref="B34:B37"/>
    <mergeCell ref="C34:C37"/>
    <mergeCell ref="A38:A41"/>
    <mergeCell ref="B38:B41"/>
    <mergeCell ref="C38:C41"/>
    <mergeCell ref="A26:A29"/>
    <mergeCell ref="B26:B29"/>
    <mergeCell ref="C26:C29"/>
    <mergeCell ref="A30:A33"/>
    <mergeCell ref="B30:B33"/>
    <mergeCell ref="C30:C33"/>
    <mergeCell ref="A18:A21"/>
    <mergeCell ref="B18:B21"/>
    <mergeCell ref="C18:C21"/>
    <mergeCell ref="A22:A25"/>
    <mergeCell ref="B22:B25"/>
    <mergeCell ref="C22:C25"/>
    <mergeCell ref="A10:A13"/>
    <mergeCell ref="B10:B13"/>
    <mergeCell ref="C10:C13"/>
    <mergeCell ref="A14:A17"/>
    <mergeCell ref="B14:B17"/>
    <mergeCell ref="C14:C17"/>
    <mergeCell ref="A2:A5"/>
    <mergeCell ref="B2:B5"/>
    <mergeCell ref="C2:C5"/>
    <mergeCell ref="A6:A9"/>
    <mergeCell ref="B6:B9"/>
    <mergeCell ref="C6:C9"/>
  </mergeCells>
  <conditionalFormatting sqref="E3">
    <cfRule type="expression" dxfId="575" priority="118">
      <formula>IF(E3="",FALSE,IF(LEFT(E3,1)=LEFT(E2,1),TRUE,FALSE))</formula>
    </cfRule>
  </conditionalFormatting>
  <conditionalFormatting sqref="E4">
    <cfRule type="expression" dxfId="574" priority="117">
      <formula>IF(E4="",FALSE,IF(OR(LEFT(E4,LEN(E4)-1)=LEFT(E3,LEN(E3)-1),LEFT(E4,LEN(E4)-1)=LEFT(E2,LEN(E2)-1)),TRUE,FALSE))</formula>
    </cfRule>
  </conditionalFormatting>
  <conditionalFormatting sqref="E5">
    <cfRule type="expression" dxfId="573" priority="116">
      <formula>IF(E5="",FALSE,IF(OR(LEFT(E5,LEN(E5)-1)=LEFT(E4,LEN(E4)-1),LEFT(E5,LEN(E5)-1)=LEFT(E3,LEN(E3)-1),LEFT(E5,LEN(E5)-1)=LEFT(E2,LEN(E2)-1),LEFT(E5,1)=LEFT(E4,1)),TRUE,FALSE))</formula>
    </cfRule>
  </conditionalFormatting>
  <conditionalFormatting sqref="E7">
    <cfRule type="expression" dxfId="572" priority="113">
      <formula>IF(E7="",FALSE,IF(LEFT(E7,1)=LEFT(E6,1),TRUE,FALSE))</formula>
    </cfRule>
  </conditionalFormatting>
  <conditionalFormatting sqref="E8">
    <cfRule type="expression" dxfId="571" priority="112">
      <formula>IF(E8="",FALSE,IF(OR(LEFT(E8,LEN(E8)-1)=LEFT(E7,LEN(E7)-1),LEFT(E8,LEN(E8)-1)=LEFT(E6,LEN(E6)-1)),TRUE,FALSE))</formula>
    </cfRule>
  </conditionalFormatting>
  <conditionalFormatting sqref="E9">
    <cfRule type="expression" dxfId="570" priority="111">
      <formula>IF(E9="",FALSE,IF(OR(LEFT(E9,LEN(E9)-1)=LEFT(E8,LEN(E8)-1),LEFT(E9,LEN(E9)-1)=LEFT(E7,LEN(E7)-1),LEFT(E9,LEN(E9)-1)=LEFT(E6,LEN(E6)-1),LEFT(E9,1)=LEFT(E8,1)),TRUE,FALSE))</formula>
    </cfRule>
  </conditionalFormatting>
  <conditionalFormatting sqref="E11">
    <cfRule type="expression" dxfId="569" priority="108">
      <formula>IF(E11="",FALSE,IF(LEFT(E11,1)=LEFT(E10,1),TRUE,FALSE))</formula>
    </cfRule>
  </conditionalFormatting>
  <conditionalFormatting sqref="E12">
    <cfRule type="expression" dxfId="568" priority="107">
      <formula>IF(E12="",FALSE,IF(OR(LEFT(E12,LEN(E12)-1)=LEFT(E11,LEN(E11)-1),LEFT(E12,LEN(E12)-1)=LEFT(E10,LEN(E10)-1)),TRUE,FALSE))</formula>
    </cfRule>
  </conditionalFormatting>
  <conditionalFormatting sqref="E13">
    <cfRule type="expression" dxfId="567" priority="106">
      <formula>IF(E13="",FALSE,IF(OR(LEFT(E13,LEN(E13)-1)=LEFT(E12,LEN(E12)-1),LEFT(E13,LEN(E13)-1)=LEFT(E11,LEN(E11)-1),LEFT(E13,LEN(E13)-1)=LEFT(E10,LEN(E10)-1),LEFT(E13,1)=LEFT(E12,1)),TRUE,FALSE))</formula>
    </cfRule>
  </conditionalFormatting>
  <conditionalFormatting sqref="E15">
    <cfRule type="expression" dxfId="566" priority="103">
      <formula>IF(E15="",FALSE,IF(LEFT(E15,1)=LEFT(E14,1),TRUE,FALSE))</formula>
    </cfRule>
  </conditionalFormatting>
  <conditionalFormatting sqref="E16">
    <cfRule type="expression" dxfId="565" priority="102">
      <formula>IF(E16="",FALSE,IF(OR(LEFT(E16,LEN(E16)-1)=LEFT(E15,LEN(E15)-1),LEFT(E16,LEN(E16)-1)=LEFT(E14,LEN(E14)-1)),TRUE,FALSE))</formula>
    </cfRule>
  </conditionalFormatting>
  <conditionalFormatting sqref="E17">
    <cfRule type="expression" dxfId="564" priority="101">
      <formula>IF(E17="",FALSE,IF(OR(LEFT(E17,LEN(E17)-1)=LEFT(E16,LEN(E16)-1),LEFT(E17,LEN(E17)-1)=LEFT(E15,LEN(E15)-1),LEFT(E17,LEN(E17)-1)=LEFT(E14,LEN(E14)-1),LEFT(E17,1)=LEFT(E16,1)),TRUE,FALSE))</formula>
    </cfRule>
  </conditionalFormatting>
  <conditionalFormatting sqref="E19">
    <cfRule type="expression" dxfId="563" priority="98">
      <formula>IF(E19="",FALSE,IF(LEFT(E19,1)=LEFT(E18,1),TRUE,FALSE))</formula>
    </cfRule>
  </conditionalFormatting>
  <conditionalFormatting sqref="E20">
    <cfRule type="expression" dxfId="562" priority="97">
      <formula>IF(E20="",FALSE,IF(OR(LEFT(E20,LEN(E20)-1)=LEFT(E19,LEN(E19)-1),LEFT(E20,LEN(E20)-1)=LEFT(E18,LEN(E18)-1)),TRUE,FALSE))</formula>
    </cfRule>
  </conditionalFormatting>
  <conditionalFormatting sqref="E21">
    <cfRule type="expression" dxfId="561" priority="96">
      <formula>IF(E21="",FALSE,IF(OR(LEFT(E21,LEN(E21)-1)=LEFT(E20,LEN(E20)-1),LEFT(E21,LEN(E21)-1)=LEFT(E19,LEN(E19)-1),LEFT(E21,LEN(E21)-1)=LEFT(E18,LEN(E18)-1),LEFT(E21,1)=LEFT(E20,1)),TRUE,FALSE))</formula>
    </cfRule>
  </conditionalFormatting>
  <conditionalFormatting sqref="E23">
    <cfRule type="expression" dxfId="560" priority="93">
      <formula>IF(E23="",FALSE,IF(LEFT(E23,1)=LEFT(E22,1),TRUE,FALSE))</formula>
    </cfRule>
  </conditionalFormatting>
  <conditionalFormatting sqref="E24">
    <cfRule type="expression" dxfId="559" priority="92">
      <formula>IF(E24="",FALSE,IF(OR(LEFT(E24,LEN(E24)-1)=LEFT(E23,LEN(E23)-1),LEFT(E24,LEN(E24)-1)=LEFT(E22,LEN(E22)-1)),TRUE,FALSE))</formula>
    </cfRule>
  </conditionalFormatting>
  <conditionalFormatting sqref="E25">
    <cfRule type="expression" dxfId="558" priority="91">
      <formula>IF(E25="",FALSE,IF(OR(LEFT(E25,LEN(E25)-1)=LEFT(E24,LEN(E24)-1),LEFT(E25,LEN(E25)-1)=LEFT(E23,LEN(E23)-1),LEFT(E25,LEN(E25)-1)=LEFT(E22,LEN(E22)-1),LEFT(E25,1)=LEFT(E24,1)),TRUE,FALSE))</formula>
    </cfRule>
  </conditionalFormatting>
  <conditionalFormatting sqref="E27">
    <cfRule type="expression" dxfId="557" priority="88">
      <formula>IF(E27="",FALSE,IF(LEFT(E27,1)=LEFT(E26,1),TRUE,FALSE))</formula>
    </cfRule>
  </conditionalFormatting>
  <conditionalFormatting sqref="E28">
    <cfRule type="expression" dxfId="556" priority="87">
      <formula>IF(E28="",FALSE,IF(OR(LEFT(E28,LEN(E28)-1)=LEFT(E27,LEN(E27)-1),LEFT(E28,LEN(E28)-1)=LEFT(E26,LEN(E26)-1)),TRUE,FALSE))</formula>
    </cfRule>
  </conditionalFormatting>
  <conditionalFormatting sqref="E29">
    <cfRule type="expression" dxfId="555" priority="86">
      <formula>IF(E29="",FALSE,IF(OR(LEFT(E29,LEN(E29)-1)=LEFT(E28,LEN(E28)-1),LEFT(E29,LEN(E29)-1)=LEFT(E27,LEN(E27)-1),LEFT(E29,LEN(E29)-1)=LEFT(E26,LEN(E26)-1),LEFT(E29,1)=LEFT(E28,1)),TRUE,FALSE))</formula>
    </cfRule>
  </conditionalFormatting>
  <conditionalFormatting sqref="E31">
    <cfRule type="expression" dxfId="554" priority="83">
      <formula>IF(E31="",FALSE,IF(LEFT(E31,1)=LEFT(E30,1),TRUE,FALSE))</formula>
    </cfRule>
  </conditionalFormatting>
  <conditionalFormatting sqref="E32">
    <cfRule type="expression" dxfId="553" priority="82">
      <formula>IF(E32="",FALSE,IF(OR(LEFT(E32,LEN(E32)-1)=LEFT(E31,LEN(E31)-1),LEFT(E32,LEN(E32)-1)=LEFT(E30,LEN(E30)-1)),TRUE,FALSE))</formula>
    </cfRule>
  </conditionalFormatting>
  <conditionalFormatting sqref="E33">
    <cfRule type="expression" dxfId="552" priority="81">
      <formula>IF(E33="",FALSE,IF(OR(LEFT(E33,LEN(E33)-1)=LEFT(E32,LEN(E32)-1),LEFT(E33,LEN(E33)-1)=LEFT(E31,LEN(E31)-1),LEFT(E33,LEN(E33)-1)=LEFT(E30,LEN(E30)-1),LEFT(E33,1)=LEFT(E32,1)),TRUE,FALSE))</formula>
    </cfRule>
  </conditionalFormatting>
  <conditionalFormatting sqref="E35">
    <cfRule type="expression" dxfId="551" priority="78">
      <formula>IF(E35="",FALSE,IF(LEFT(E35,1)=LEFT(E34,1),TRUE,FALSE))</formula>
    </cfRule>
  </conditionalFormatting>
  <conditionalFormatting sqref="E36">
    <cfRule type="expression" dxfId="550" priority="77">
      <formula>IF(E36="",FALSE,IF(OR(LEFT(E36,LEN(E36)-1)=LEFT(E35,LEN(E35)-1),LEFT(E36,LEN(E36)-1)=LEFT(E34,LEN(E34)-1)),TRUE,FALSE))</formula>
    </cfRule>
  </conditionalFormatting>
  <conditionalFormatting sqref="E37">
    <cfRule type="expression" dxfId="549" priority="76">
      <formula>IF(E37="",FALSE,IF(OR(LEFT(E37,LEN(E37)-1)=LEFT(E36,LEN(E36)-1),LEFT(E37,LEN(E37)-1)=LEFT(E35,LEN(E35)-1),LEFT(E37,LEN(E37)-1)=LEFT(E34,LEN(E34)-1),LEFT(E37,1)=LEFT(E36,1)),TRUE,FALSE))</formula>
    </cfRule>
  </conditionalFormatting>
  <conditionalFormatting sqref="E39">
    <cfRule type="expression" dxfId="548" priority="73">
      <formula>IF(E39="",FALSE,IF(LEFT(E39,1)=LEFT(E38,1),TRUE,FALSE))</formula>
    </cfRule>
  </conditionalFormatting>
  <conditionalFormatting sqref="E40">
    <cfRule type="expression" dxfId="547" priority="72">
      <formula>IF(E40="",FALSE,IF(OR(LEFT(E40,LEN(E40)-1)=LEFT(E39,LEN(E39)-1),LEFT(E40,LEN(E40)-1)=LEFT(E38,LEN(E38)-1)),TRUE,FALSE))</formula>
    </cfRule>
  </conditionalFormatting>
  <conditionalFormatting sqref="E41">
    <cfRule type="expression" dxfId="546" priority="71">
      <formula>IF(E41="",FALSE,IF(OR(LEFT(E41,LEN(E41)-1)=LEFT(E40,LEN(E40)-1),LEFT(E41,LEN(E41)-1)=LEFT(E39,LEN(E39)-1),LEFT(E41,LEN(E41)-1)=LEFT(E38,LEN(E38)-1),LEFT(E41,1)=LEFT(E40,1)),TRUE,FALSE))</formula>
    </cfRule>
  </conditionalFormatting>
  <conditionalFormatting sqref="E43">
    <cfRule type="expression" dxfId="545" priority="68">
      <formula>IF(E43="",FALSE,IF(LEFT(E43,1)=LEFT(E42,1),TRUE,FALSE))</formula>
    </cfRule>
  </conditionalFormatting>
  <conditionalFormatting sqref="E44">
    <cfRule type="expression" dxfId="544" priority="67">
      <formula>IF(E44="",FALSE,IF(OR(LEFT(E44,LEN(E44)-1)=LEFT(E43,LEN(E43)-1),LEFT(E44,LEN(E44)-1)=LEFT(E42,LEN(E42)-1)),TRUE,FALSE))</formula>
    </cfRule>
  </conditionalFormatting>
  <conditionalFormatting sqref="E45">
    <cfRule type="expression" dxfId="543" priority="66">
      <formula>IF(E45="",FALSE,IF(OR(LEFT(E45,LEN(E45)-1)=LEFT(E44,LEN(E44)-1),LEFT(E45,LEN(E45)-1)=LEFT(E43,LEN(E43)-1),LEFT(E45,LEN(E45)-1)=LEFT(E42,LEN(E42)-1),LEFT(E45,1)=LEFT(E44,1)),TRUE,FALSE))</formula>
    </cfRule>
  </conditionalFormatting>
  <conditionalFormatting sqref="E47">
    <cfRule type="expression" dxfId="542" priority="63">
      <formula>IF(E47="",FALSE,IF(LEFT(E47,1)=LEFT(E46,1),TRUE,FALSE))</formula>
    </cfRule>
  </conditionalFormatting>
  <conditionalFormatting sqref="E48">
    <cfRule type="expression" dxfId="541" priority="62">
      <formula>IF(E48="",FALSE,IF(OR(LEFT(E48,LEN(E48)-1)=LEFT(E47,LEN(E47)-1),LEFT(E48,LEN(E48)-1)=LEFT(E46,LEN(E46)-1)),TRUE,FALSE))</formula>
    </cfRule>
  </conditionalFormatting>
  <conditionalFormatting sqref="E49">
    <cfRule type="expression" dxfId="540" priority="61">
      <formula>IF(E49="",FALSE,IF(OR(LEFT(E49,LEN(E49)-1)=LEFT(E48,LEN(E48)-1),LEFT(E49,LEN(E49)-1)=LEFT(E47,LEN(E47)-1),LEFT(E49,LEN(E49)-1)=LEFT(E46,LEN(E46)-1),LEFT(E49,1)=LEFT(E48,1)),TRUE,FALSE))</formula>
    </cfRule>
  </conditionalFormatting>
  <conditionalFormatting sqref="E51">
    <cfRule type="expression" dxfId="539" priority="58">
      <formula>IF(E51="",FALSE,IF(LEFT(E51,1)=LEFT(E50,1),TRUE,FALSE))</formula>
    </cfRule>
  </conditionalFormatting>
  <conditionalFormatting sqref="E52">
    <cfRule type="expression" dxfId="538" priority="57">
      <formula>IF(E52="",FALSE,IF(OR(LEFT(E52,LEN(E52)-1)=LEFT(E51,LEN(E51)-1),LEFT(E52,LEN(E52)-1)=LEFT(E50,LEN(E50)-1)),TRUE,FALSE))</formula>
    </cfRule>
  </conditionalFormatting>
  <conditionalFormatting sqref="E53">
    <cfRule type="expression" dxfId="537" priority="56">
      <formula>IF(E53="",FALSE,IF(OR(LEFT(E53,LEN(E53)-1)=LEFT(E52,LEN(E52)-1),LEFT(E53,LEN(E53)-1)=LEFT(E51,LEN(E51)-1),LEFT(E53,LEN(E53)-1)=LEFT(E50,LEN(E50)-1),LEFT(E53,1)=LEFT(E52,1)),TRUE,FALSE))</formula>
    </cfRule>
  </conditionalFormatting>
  <conditionalFormatting sqref="E55">
    <cfRule type="expression" dxfId="536" priority="53">
      <formula>IF(E55="",FALSE,IF(LEFT(E55,1)=LEFT(E54,1),TRUE,FALSE))</formula>
    </cfRule>
  </conditionalFormatting>
  <conditionalFormatting sqref="E56">
    <cfRule type="expression" dxfId="535" priority="52">
      <formula>IF(E56="",FALSE,IF(OR(LEFT(E56,LEN(E56)-1)=LEFT(E55,LEN(E55)-1),LEFT(E56,LEN(E56)-1)=LEFT(E54,LEN(E54)-1)),TRUE,FALSE))</formula>
    </cfRule>
  </conditionalFormatting>
  <conditionalFormatting sqref="E57">
    <cfRule type="expression" dxfId="534" priority="51">
      <formula>IF(E57="",FALSE,IF(OR(LEFT(E57,LEN(E57)-1)=LEFT(E56,LEN(E56)-1),LEFT(E57,LEN(E57)-1)=LEFT(E55,LEN(E55)-1),LEFT(E57,LEN(E57)-1)=LEFT(E54,LEN(E54)-1),LEFT(E57,1)=LEFT(E56,1)),TRUE,FALSE))</formula>
    </cfRule>
  </conditionalFormatting>
  <conditionalFormatting sqref="E59">
    <cfRule type="expression" dxfId="533" priority="48">
      <formula>IF(E59="",FALSE,IF(LEFT(E59,1)=LEFT(E58,1),TRUE,FALSE))</formula>
    </cfRule>
  </conditionalFormatting>
  <conditionalFormatting sqref="E60">
    <cfRule type="expression" dxfId="532" priority="47">
      <formula>IF(E60="",FALSE,IF(OR(LEFT(E60,LEN(E60)-1)=LEFT(E59,LEN(E59)-1),LEFT(E60,LEN(E60)-1)=LEFT(E58,LEN(E58)-1)),TRUE,FALSE))</formula>
    </cfRule>
  </conditionalFormatting>
  <conditionalFormatting sqref="E61">
    <cfRule type="expression" dxfId="531" priority="46">
      <formula>IF(E61="",FALSE,IF(OR(LEFT(E61,LEN(E61)-1)=LEFT(E60,LEN(E60)-1),LEFT(E61,LEN(E61)-1)=LEFT(E59,LEN(E59)-1),LEFT(E61,LEN(E61)-1)=LEFT(E58,LEN(E58)-1),LEFT(E61,1)=LEFT(E60,1)),TRUE,FALSE))</formula>
    </cfRule>
  </conditionalFormatting>
  <conditionalFormatting sqref="E63">
    <cfRule type="expression" dxfId="530" priority="43">
      <formula>IF(E63="",FALSE,IF(LEFT(E63,1)=LEFT(E62,1),TRUE,FALSE))</formula>
    </cfRule>
  </conditionalFormatting>
  <conditionalFormatting sqref="E64">
    <cfRule type="expression" dxfId="529" priority="42">
      <formula>IF(E64="",FALSE,IF(OR(LEFT(E64,LEN(E64)-1)=LEFT(E63,LEN(E63)-1),LEFT(E64,LEN(E64)-1)=LEFT(E62,LEN(E62)-1)),TRUE,FALSE))</formula>
    </cfRule>
  </conditionalFormatting>
  <conditionalFormatting sqref="E65">
    <cfRule type="expression" dxfId="528" priority="41">
      <formula>IF(E65="",FALSE,IF(OR(LEFT(E65,LEN(E65)-1)=LEFT(E64,LEN(E64)-1),LEFT(E65,LEN(E65)-1)=LEFT(E63,LEN(E63)-1),LEFT(E65,LEN(E65)-1)=LEFT(E62,LEN(E62)-1),LEFT(E65,1)=LEFT(E64,1)),TRUE,FALSE))</formula>
    </cfRule>
  </conditionalFormatting>
  <conditionalFormatting sqref="E67">
    <cfRule type="expression" dxfId="527" priority="38">
      <formula>IF(E67="",FALSE,IF(LEFT(E67,1)=LEFT(E66,1),TRUE,FALSE))</formula>
    </cfRule>
  </conditionalFormatting>
  <conditionalFormatting sqref="E68">
    <cfRule type="expression" dxfId="526" priority="37">
      <formula>IF(E68="",FALSE,IF(OR(LEFT(E68,LEN(E68)-1)=LEFT(E67,LEN(E67)-1),LEFT(E68,LEN(E68)-1)=LEFT(E66,LEN(E66)-1)),TRUE,FALSE))</formula>
    </cfRule>
  </conditionalFormatting>
  <conditionalFormatting sqref="E69">
    <cfRule type="expression" dxfId="525" priority="36">
      <formula>IF(E69="",FALSE,IF(OR(LEFT(E69,LEN(E69)-1)=LEFT(E68,LEN(E68)-1),LEFT(E69,LEN(E69)-1)=LEFT(E67,LEN(E67)-1),LEFT(E69,LEN(E69)-1)=LEFT(E66,LEN(E66)-1),LEFT(E69,1)=LEFT(E68,1)),TRUE,FALSE))</formula>
    </cfRule>
  </conditionalFormatting>
  <conditionalFormatting sqref="E71">
    <cfRule type="expression" dxfId="524" priority="33">
      <formula>IF(E71="",FALSE,IF(LEFT(E71,1)=LEFT(E70,1),TRUE,FALSE))</formula>
    </cfRule>
  </conditionalFormatting>
  <conditionalFormatting sqref="E72">
    <cfRule type="expression" dxfId="523" priority="32">
      <formula>IF(E72="",FALSE,IF(OR(LEFT(E72,LEN(E72)-1)=LEFT(E71,LEN(E71)-1),LEFT(E72,LEN(E72)-1)=LEFT(E70,LEN(E70)-1)),TRUE,FALSE))</formula>
    </cfRule>
  </conditionalFormatting>
  <conditionalFormatting sqref="E73">
    <cfRule type="expression" dxfId="522" priority="31">
      <formula>IF(E73="",FALSE,IF(OR(LEFT(E73,LEN(E73)-1)=LEFT(E72,LEN(E72)-1),LEFT(E73,LEN(E73)-1)=LEFT(E71,LEN(E71)-1),LEFT(E73,LEN(E73)-1)=LEFT(E70,LEN(E70)-1),LEFT(E73,1)=LEFT(E72,1)),TRUE,FALSE))</formula>
    </cfRule>
  </conditionalFormatting>
  <conditionalFormatting sqref="E75">
    <cfRule type="expression" dxfId="521" priority="28">
      <formula>IF(E75="",FALSE,IF(LEFT(E75,1)=LEFT(E74,1),TRUE,FALSE))</formula>
    </cfRule>
  </conditionalFormatting>
  <conditionalFormatting sqref="E76">
    <cfRule type="expression" dxfId="520" priority="27">
      <formula>IF(E76="",FALSE,IF(OR(LEFT(E76,LEN(E76)-1)=LEFT(E75,LEN(E75)-1),LEFT(E76,LEN(E76)-1)=LEFT(E74,LEN(E74)-1)),TRUE,FALSE))</formula>
    </cfRule>
  </conditionalFormatting>
  <conditionalFormatting sqref="E77">
    <cfRule type="expression" dxfId="519" priority="26">
      <formula>IF(E77="",FALSE,IF(OR(LEFT(E77,LEN(E77)-1)=LEFT(E76,LEN(E76)-1),LEFT(E77,LEN(E77)-1)=LEFT(E75,LEN(E75)-1),LEFT(E77,LEN(E77)-1)=LEFT(E74,LEN(E74)-1),LEFT(E77,1)=LEFT(E76,1)),TRUE,FALSE))</formula>
    </cfRule>
  </conditionalFormatting>
  <conditionalFormatting sqref="E79">
    <cfRule type="expression" dxfId="518" priority="23">
      <formula>IF(E79="",FALSE,IF(LEFT(E79,1)=LEFT(E78,1),TRUE,FALSE))</formula>
    </cfRule>
  </conditionalFormatting>
  <conditionalFormatting sqref="E80">
    <cfRule type="expression" dxfId="517" priority="22">
      <formula>IF(E80="",FALSE,IF(OR(LEFT(E80,LEN(E80)-1)=LEFT(E79,LEN(E79)-1),LEFT(E80,LEN(E80)-1)=LEFT(E78,LEN(E78)-1)),TRUE,FALSE))</formula>
    </cfRule>
  </conditionalFormatting>
  <conditionalFormatting sqref="E81">
    <cfRule type="expression" dxfId="516" priority="21">
      <formula>IF(E81="",FALSE,IF(OR(LEFT(E81,LEN(E81)-1)=LEFT(E80,LEN(E80)-1),LEFT(E81,LEN(E81)-1)=LEFT(E79,LEN(E79)-1),LEFT(E81,LEN(E81)-1)=LEFT(E78,LEN(E78)-1),LEFT(E81,1)=LEFT(E80,1)),TRUE,FALSE))</formula>
    </cfRule>
  </conditionalFormatting>
  <conditionalFormatting sqref="E83">
    <cfRule type="expression" dxfId="515" priority="18">
      <formula>IF(E83="",FALSE,IF(LEFT(E83,1)=LEFT(E82,1),TRUE,FALSE))</formula>
    </cfRule>
  </conditionalFormatting>
  <conditionalFormatting sqref="E84">
    <cfRule type="expression" dxfId="514" priority="17">
      <formula>IF(E84="",FALSE,IF(OR(LEFT(E84,LEN(E84)-1)=LEFT(E83,LEN(E83)-1),LEFT(E84,LEN(E84)-1)=LEFT(E82,LEN(E82)-1)),TRUE,FALSE))</formula>
    </cfRule>
  </conditionalFormatting>
  <conditionalFormatting sqref="E85">
    <cfRule type="expression" dxfId="513" priority="16">
      <formula>IF(E85="",FALSE,IF(OR(LEFT(E85,LEN(E85)-1)=LEFT(E84,LEN(E84)-1),LEFT(E85,LEN(E85)-1)=LEFT(E83,LEN(E83)-1),LEFT(E85,LEN(E85)-1)=LEFT(E82,LEN(E82)-1),LEFT(E85,1)=LEFT(E84,1)),TRUE,FALSE))</formula>
    </cfRule>
  </conditionalFormatting>
  <conditionalFormatting sqref="E87">
    <cfRule type="expression" dxfId="512" priority="13">
      <formula>IF(E87="",FALSE,IF(LEFT(E87,1)=LEFT(E86,1),TRUE,FALSE))</formula>
    </cfRule>
  </conditionalFormatting>
  <conditionalFormatting sqref="E88">
    <cfRule type="expression" dxfId="511" priority="12">
      <formula>IF(E88="",FALSE,IF(OR(LEFT(E88,LEN(E88)-1)=LEFT(E87,LEN(E87)-1),LEFT(E88,LEN(E88)-1)=LEFT(E86,LEN(E86)-1)),TRUE,FALSE))</formula>
    </cfRule>
  </conditionalFormatting>
  <conditionalFormatting sqref="E89">
    <cfRule type="expression" dxfId="510" priority="11">
      <formula>IF(E89="",FALSE,IF(OR(LEFT(E89,LEN(E89)-1)=LEFT(E88,LEN(E88)-1),LEFT(E89,LEN(E89)-1)=LEFT(E87,LEN(E87)-1),LEFT(E89,LEN(E89)-1)=LEFT(E86,LEN(E86)-1),LEFT(E89,1)=LEFT(E88,1)),TRUE,FALSE))</formula>
    </cfRule>
  </conditionalFormatting>
  <conditionalFormatting sqref="E91">
    <cfRule type="expression" dxfId="509" priority="8">
      <formula>IF(E91="",FALSE,IF(LEFT(E91,1)=LEFT(E90,1),TRUE,FALSE))</formula>
    </cfRule>
  </conditionalFormatting>
  <conditionalFormatting sqref="E92">
    <cfRule type="expression" dxfId="508" priority="7">
      <formula>IF(E92="",FALSE,IF(OR(LEFT(E92,LEN(E92)-1)=LEFT(E91,LEN(E91)-1),LEFT(E92,LEN(E92)-1)=LEFT(E90,LEN(E90)-1)),TRUE,FALSE))</formula>
    </cfRule>
  </conditionalFormatting>
  <conditionalFormatting sqref="E93">
    <cfRule type="expression" dxfId="507" priority="6">
      <formula>IF(E93="",FALSE,IF(OR(LEFT(E93,LEN(E93)-1)=LEFT(E92,LEN(E92)-1),LEFT(E93,LEN(E93)-1)=LEFT(E91,LEN(E91)-1),LEFT(E93,LEN(E93)-1)=LEFT(E90,LEN(E90)-1),LEFT(E93,1)=LEFT(E92,1)),TRUE,FALSE))</formula>
    </cfRule>
  </conditionalFormatting>
  <conditionalFormatting sqref="E95">
    <cfRule type="expression" dxfId="506" priority="3">
      <formula>IF(E95="",FALSE,IF(LEFT(E95,1)=LEFT(E94,1),TRUE,FALSE))</formula>
    </cfRule>
  </conditionalFormatting>
  <conditionalFormatting sqref="E96">
    <cfRule type="expression" dxfId="505" priority="2">
      <formula>IF(E96="",FALSE,IF(OR(LEFT(E96,LEN(E96)-1)=LEFT(E95,LEN(E95)-1),LEFT(E96,LEN(E96)-1)=LEFT(E94,LEN(E94)-1)),TRUE,FALSE))</formula>
    </cfRule>
  </conditionalFormatting>
  <conditionalFormatting sqref="E97">
    <cfRule type="expression" dxfId="504" priority="1">
      <formula>IF(E97="",FALSE,IF(OR(LEFT(E97,LEN(E97)-1)=LEFT(E96,LEN(E96)-1),LEFT(E97,LEN(E97)-1)=LEFT(E95,LEN(E95)-1),LEFT(E97,LEN(E97)-1)=LEFT(E94,LEN(E94)-1),LEFT(E97,1)=LEFT(E96,1)),TRUE,FALSE))</formula>
    </cfRule>
  </conditionalFormatting>
  <conditionalFormatting sqref="G2">
    <cfRule type="expression" dxfId="503" priority="119">
      <formula>IF(SUM(G2:G3)&gt;3.7,TRUE,FALSE)</formula>
    </cfRule>
  </conditionalFormatting>
  <conditionalFormatting sqref="G3">
    <cfRule type="expression" dxfId="502" priority="120">
      <formula>IF(SUM(G2:G3)&gt;3.7,TRUE,FALSE)</formula>
    </cfRule>
  </conditionalFormatting>
  <conditionalFormatting sqref="G6">
    <cfRule type="expression" dxfId="501" priority="114">
      <formula>IF(SUM(G6:G7)&gt;3.7,TRUE,FALSE)</formula>
    </cfRule>
  </conditionalFormatting>
  <conditionalFormatting sqref="G7">
    <cfRule type="expression" dxfId="500" priority="115">
      <formula>IF(SUM(G6:G7)&gt;3.7,TRUE,FALSE)</formula>
    </cfRule>
  </conditionalFormatting>
  <conditionalFormatting sqref="G10">
    <cfRule type="expression" dxfId="499" priority="109">
      <formula>IF(SUM(G10:G11)&gt;3.7,TRUE,FALSE)</formula>
    </cfRule>
  </conditionalFormatting>
  <conditionalFormatting sqref="G11">
    <cfRule type="expression" dxfId="498" priority="110">
      <formula>IF(SUM(G10:G11)&gt;3.7,TRUE,FALSE)</formula>
    </cfRule>
  </conditionalFormatting>
  <conditionalFormatting sqref="G14">
    <cfRule type="expression" dxfId="497" priority="104">
      <formula>IF(SUM(G14:G15)&gt;3.7,TRUE,FALSE)</formula>
    </cfRule>
  </conditionalFormatting>
  <conditionalFormatting sqref="G15">
    <cfRule type="expression" dxfId="496" priority="105">
      <formula>IF(SUM(G14:G15)&gt;3.7,TRUE,FALSE)</formula>
    </cfRule>
  </conditionalFormatting>
  <conditionalFormatting sqref="G18">
    <cfRule type="expression" dxfId="495" priority="99">
      <formula>IF(SUM(G18:G19)&gt;3.7,TRUE,FALSE)</formula>
    </cfRule>
  </conditionalFormatting>
  <conditionalFormatting sqref="G19">
    <cfRule type="expression" dxfId="494" priority="100">
      <formula>IF(SUM(G18:G19)&gt;3.7,TRUE,FALSE)</formula>
    </cfRule>
  </conditionalFormatting>
  <conditionalFormatting sqref="G22">
    <cfRule type="expression" dxfId="493" priority="94">
      <formula>IF(SUM(G22:G23)&gt;3.7,TRUE,FALSE)</formula>
    </cfRule>
  </conditionalFormatting>
  <conditionalFormatting sqref="G23">
    <cfRule type="expression" dxfId="492" priority="95">
      <formula>IF(SUM(G22:G23)&gt;3.7,TRUE,FALSE)</formula>
    </cfRule>
  </conditionalFormatting>
  <conditionalFormatting sqref="G26">
    <cfRule type="expression" dxfId="491" priority="89">
      <formula>IF(SUM(G26:G27)&gt;3.7,TRUE,FALSE)</formula>
    </cfRule>
  </conditionalFormatting>
  <conditionalFormatting sqref="G27">
    <cfRule type="expression" dxfId="490" priority="90">
      <formula>IF(SUM(G26:G27)&gt;3.7,TRUE,FALSE)</formula>
    </cfRule>
  </conditionalFormatting>
  <conditionalFormatting sqref="G30">
    <cfRule type="expression" dxfId="489" priority="84">
      <formula>IF(SUM(G30:G31)&gt;3.7,TRUE,FALSE)</formula>
    </cfRule>
  </conditionalFormatting>
  <conditionalFormatting sqref="G31">
    <cfRule type="expression" dxfId="488" priority="85">
      <formula>IF(SUM(G30:G31)&gt;3.7,TRUE,FALSE)</formula>
    </cfRule>
  </conditionalFormatting>
  <conditionalFormatting sqref="G34">
    <cfRule type="expression" dxfId="487" priority="79">
      <formula>IF(SUM(G34:G35)&gt;3.7,TRUE,FALSE)</formula>
    </cfRule>
  </conditionalFormatting>
  <conditionalFormatting sqref="G35">
    <cfRule type="expression" dxfId="486" priority="80">
      <formula>IF(SUM(G34:G35)&gt;3.7,TRUE,FALSE)</formula>
    </cfRule>
  </conditionalFormatting>
  <conditionalFormatting sqref="G38">
    <cfRule type="expression" dxfId="485" priority="74">
      <formula>IF(SUM(G38:G39)&gt;3.7,TRUE,FALSE)</formula>
    </cfRule>
  </conditionalFormatting>
  <conditionalFormatting sqref="G39">
    <cfRule type="expression" dxfId="484" priority="75">
      <formula>IF(SUM(G38:G39)&gt;3.7,TRUE,FALSE)</formula>
    </cfRule>
  </conditionalFormatting>
  <conditionalFormatting sqref="G42">
    <cfRule type="expression" dxfId="483" priority="69">
      <formula>IF(SUM(G42:G43)&gt;3.7,TRUE,FALSE)</formula>
    </cfRule>
  </conditionalFormatting>
  <conditionalFormatting sqref="G43">
    <cfRule type="expression" dxfId="482" priority="70">
      <formula>IF(SUM(G42:G43)&gt;3.7,TRUE,FALSE)</formula>
    </cfRule>
  </conditionalFormatting>
  <conditionalFormatting sqref="G46">
    <cfRule type="expression" dxfId="481" priority="64">
      <formula>IF(SUM(G46:G47)&gt;3.7,TRUE,FALSE)</formula>
    </cfRule>
  </conditionalFormatting>
  <conditionalFormatting sqref="G47">
    <cfRule type="expression" dxfId="480" priority="65">
      <formula>IF(SUM(G46:G47)&gt;3.7,TRUE,FALSE)</formula>
    </cfRule>
  </conditionalFormatting>
  <conditionalFormatting sqref="G50">
    <cfRule type="expression" dxfId="479" priority="59">
      <formula>IF(SUM(G50:G51)&gt;3.7,TRUE,FALSE)</formula>
    </cfRule>
  </conditionalFormatting>
  <conditionalFormatting sqref="G51">
    <cfRule type="expression" dxfId="478" priority="60">
      <formula>IF(SUM(G50:G51)&gt;3.7,TRUE,FALSE)</formula>
    </cfRule>
  </conditionalFormatting>
  <conditionalFormatting sqref="G54">
    <cfRule type="expression" dxfId="477" priority="54">
      <formula>IF(SUM(G54:G55)&gt;3.7,TRUE,FALSE)</formula>
    </cfRule>
  </conditionalFormatting>
  <conditionalFormatting sqref="G55">
    <cfRule type="expression" dxfId="476" priority="55">
      <formula>IF(SUM(G54:G55)&gt;3.7,TRUE,FALSE)</formula>
    </cfRule>
  </conditionalFormatting>
  <conditionalFormatting sqref="G58">
    <cfRule type="expression" dxfId="475" priority="49">
      <formula>IF(SUM(G58:G59)&gt;3.7,TRUE,FALSE)</formula>
    </cfRule>
  </conditionalFormatting>
  <conditionalFormatting sqref="G59">
    <cfRule type="expression" dxfId="474" priority="50">
      <formula>IF(SUM(G58:G59)&gt;3.7,TRUE,FALSE)</formula>
    </cfRule>
  </conditionalFormatting>
  <conditionalFormatting sqref="G62">
    <cfRule type="expression" dxfId="473" priority="44">
      <formula>IF(SUM(G62:G63)&gt;3.7,TRUE,FALSE)</formula>
    </cfRule>
  </conditionalFormatting>
  <conditionalFormatting sqref="G63">
    <cfRule type="expression" dxfId="472" priority="45">
      <formula>IF(SUM(G62:G63)&gt;3.7,TRUE,FALSE)</formula>
    </cfRule>
  </conditionalFormatting>
  <conditionalFormatting sqref="G66">
    <cfRule type="expression" dxfId="471" priority="39">
      <formula>IF(SUM(G66:G67)&gt;3.7,TRUE,FALSE)</formula>
    </cfRule>
  </conditionalFormatting>
  <conditionalFormatting sqref="G67">
    <cfRule type="expression" dxfId="470" priority="40">
      <formula>IF(SUM(G66:G67)&gt;3.7,TRUE,FALSE)</formula>
    </cfRule>
  </conditionalFormatting>
  <conditionalFormatting sqref="G70">
    <cfRule type="expression" dxfId="469" priority="34">
      <formula>IF(SUM(G70:G71)&gt;3.7,TRUE,FALSE)</formula>
    </cfRule>
  </conditionalFormatting>
  <conditionalFormatting sqref="G71">
    <cfRule type="expression" dxfId="468" priority="35">
      <formula>IF(SUM(G70:G71)&gt;3.7,TRUE,FALSE)</formula>
    </cfRule>
  </conditionalFormatting>
  <conditionalFormatting sqref="G74">
    <cfRule type="expression" dxfId="467" priority="29">
      <formula>IF(SUM(G74:G75)&gt;3.7,TRUE,FALSE)</formula>
    </cfRule>
  </conditionalFormatting>
  <conditionalFormatting sqref="G75">
    <cfRule type="expression" dxfId="466" priority="30">
      <formula>IF(SUM(G74:G75)&gt;3.7,TRUE,FALSE)</formula>
    </cfRule>
  </conditionalFormatting>
  <conditionalFormatting sqref="G78">
    <cfRule type="expression" dxfId="465" priority="24">
      <formula>IF(SUM(G78:G79)&gt;3.7,TRUE,FALSE)</formula>
    </cfRule>
  </conditionalFormatting>
  <conditionalFormatting sqref="G79">
    <cfRule type="expression" dxfId="464" priority="25">
      <formula>IF(SUM(G78:G79)&gt;3.7,TRUE,FALSE)</formula>
    </cfRule>
  </conditionalFormatting>
  <conditionalFormatting sqref="G82">
    <cfRule type="expression" dxfId="463" priority="19">
      <formula>IF(SUM(G82:G83)&gt;3.7,TRUE,FALSE)</formula>
    </cfRule>
  </conditionalFormatting>
  <conditionalFormatting sqref="G83">
    <cfRule type="expression" dxfId="462" priority="20">
      <formula>IF(SUM(G82:G83)&gt;3.7,TRUE,FALSE)</formula>
    </cfRule>
  </conditionalFormatting>
  <conditionalFormatting sqref="G86">
    <cfRule type="expression" dxfId="461" priority="14">
      <formula>IF(SUM(G86:G87)&gt;3.7,TRUE,FALSE)</formula>
    </cfRule>
  </conditionalFormatting>
  <conditionalFormatting sqref="G87">
    <cfRule type="expression" dxfId="460" priority="15">
      <formula>IF(SUM(G86:G87)&gt;3.7,TRUE,FALSE)</formula>
    </cfRule>
  </conditionalFormatting>
  <conditionalFormatting sqref="G90">
    <cfRule type="expression" dxfId="459" priority="9">
      <formula>IF(SUM(G90:G91)&gt;3.7,TRUE,FALSE)</formula>
    </cfRule>
  </conditionalFormatting>
  <conditionalFormatting sqref="G91">
    <cfRule type="expression" dxfId="458" priority="10">
      <formula>IF(SUM(G90:G91)&gt;3.7,TRUE,FALSE)</formula>
    </cfRule>
  </conditionalFormatting>
  <conditionalFormatting sqref="G94">
    <cfRule type="expression" dxfId="457" priority="4">
      <formula>IF(SUM(G94:G95)&gt;3.7,TRUE,FALSE)</formula>
    </cfRule>
  </conditionalFormatting>
  <conditionalFormatting sqref="G95">
    <cfRule type="expression" dxfId="456" priority="5">
      <formula>IF(SUM(G94:G95)&gt;3.7,TRUE,FALSE)</formula>
    </cfRule>
  </conditionalFormatting>
  <dataValidations count="2">
    <dataValidation type="custom" showErrorMessage="1" error="Please enter the diver's CLUB" sqref="E2 E6 E10 E14 E18 E22 E26 E30 E34 E38 E42 E46 E50 E54 E58 E62 E66 E70 E74 E78 E82 E86 E90 E94" xr:uid="{7545B1F1-4A4E-4614-A53B-CBD0B36DFF95}">
      <formula1>IF(C2&lt;&gt;"",TRUE,FALSE)</formula1>
    </dataValidation>
    <dataValidation type="custom" allowBlank="1" showInputMessage="1" showErrorMessage="1" error="Please enter the FIRST and LAST names of the diver" sqref="B2:B97" xr:uid="{6D6A0DE7-C060-4F4E-9EA7-D790483EA493}">
      <formula1>IF(FIND(" ",B2)&gt;1,TRUE,FALSE)</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DropDown="1" showErrorMessage="1" errorTitle="Invalid score" error="Oops!" xr:uid="{B803DBAE-F310-4376-9099-BD4D12709609}">
          <x14:formula1>
            <xm:f>DD!$H$1:$H$21</xm:f>
          </x14:formula1>
          <xm:sqref>H2:L97</xm:sqref>
        </x14:dataValidation>
        <x14:dataValidation type="list" showErrorMessage="1" errorTitle="Oops!" error="Please enter one of the pools in this competition" xr:uid="{45855B3B-1B49-43EF-A0CA-3001139E4068}">
          <x14:formula1>
            <xm:f>DD!$E$1:$E$14</xm:f>
          </x14:formula1>
          <xm:sqref>C2:C97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D9449-4268-4C0C-952D-71D272BE6174}">
  <dimension ref="A1:AD123"/>
  <sheetViews>
    <sheetView workbookViewId="0">
      <pane ySplit="1" topLeftCell="A2" activePane="bottomLeft" state="frozen"/>
      <selection activeCell="D8" sqref="D8"/>
      <selection pane="bottomLeft" activeCell="F17" sqref="F17"/>
    </sheetView>
  </sheetViews>
  <sheetFormatPr defaultColWidth="9.140625" defaultRowHeight="15" x14ac:dyDescent="0.25"/>
  <cols>
    <col min="1" max="1" width="3.85546875" customWidth="1"/>
    <col min="2" max="2" width="24.7109375" customWidth="1"/>
    <col min="3" max="3" width="8.42578125" style="10" customWidth="1"/>
    <col min="4" max="4" width="7.85546875" style="10" customWidth="1"/>
    <col min="5" max="5" width="15.7109375" style="10" customWidth="1"/>
    <col min="6" max="6" width="29.85546875" customWidth="1"/>
    <col min="7" max="13" width="9.140625" style="10"/>
    <col min="16" max="16" width="0" hidden="1" customWidth="1"/>
    <col min="17" max="30" width="9.140625" hidden="1" customWidth="1"/>
  </cols>
  <sheetData>
    <row r="1" spans="1:19" s="7" customFormat="1" ht="26.25" customHeight="1" x14ac:dyDescent="0.25">
      <c r="A1" s="6" t="s">
        <v>220</v>
      </c>
      <c r="B1" s="6" t="s">
        <v>244</v>
      </c>
      <c r="C1" s="6" t="s">
        <v>215</v>
      </c>
      <c r="D1" s="6"/>
      <c r="E1" s="6" t="s">
        <v>185</v>
      </c>
      <c r="F1" s="6" t="s">
        <v>207</v>
      </c>
      <c r="G1" s="6" t="s">
        <v>184</v>
      </c>
      <c r="H1" s="6" t="s">
        <v>208</v>
      </c>
      <c r="I1" s="6" t="s">
        <v>209</v>
      </c>
      <c r="J1" s="6" t="s">
        <v>210</v>
      </c>
      <c r="K1" s="6" t="s">
        <v>211</v>
      </c>
      <c r="L1" s="6" t="s">
        <v>212</v>
      </c>
      <c r="M1" s="6" t="s">
        <v>213</v>
      </c>
      <c r="N1" s="6" t="s">
        <v>214</v>
      </c>
      <c r="O1" s="6" t="s">
        <v>216</v>
      </c>
    </row>
    <row r="2" spans="1:19" x14ac:dyDescent="0.25">
      <c r="A2" s="97">
        <v>1</v>
      </c>
      <c r="B2" s="98"/>
      <c r="C2" s="99"/>
      <c r="D2" s="10">
        <v>1</v>
      </c>
      <c r="E2" s="5"/>
      <c r="F2" t="str">
        <f>IF($E2="","",IF(ISNA(VLOOKUP($E2,DD!$A$2:$C$150,2,0)),"NO SUCH DIVE",VLOOKUP($E2,DD!$A$2:$C$150,2,0)))</f>
        <v/>
      </c>
      <c r="G2" s="10" t="str">
        <f>IF($E2="","",IF(ISNA(VLOOKUP($E2,DD!$A$2:$C$150,3,0)),"",VLOOKUP($E2,DD!$A$2:$C$150,3,0)))</f>
        <v/>
      </c>
      <c r="H2" s="8"/>
      <c r="I2" s="8"/>
      <c r="J2" s="8"/>
      <c r="K2" s="8"/>
      <c r="L2" s="8"/>
      <c r="M2" s="5"/>
      <c r="N2" s="78">
        <f>IF(G2="",0,IF(COUNT(H2:L2)=3,IF(M2&lt;&gt;"",(SUM(H2:J2)-6)*G2,SUM(H2:J2)*G2),IF(M2&lt;&gt;"",(SUM(H2:L2)-MAX(H2:L2)-MIN(H2:L2)-6)*G2,(SUM(H2:L2)-MAX(H2:L2)-MIN(H2:L2))*G2)))</f>
        <v>0</v>
      </c>
      <c r="O2" s="78">
        <f>IF(N2="","",N2)</f>
        <v>0</v>
      </c>
      <c r="Q2" s="36"/>
      <c r="R2" s="36"/>
      <c r="S2" s="36"/>
    </row>
    <row r="3" spans="1:19" x14ac:dyDescent="0.25">
      <c r="A3" s="97"/>
      <c r="B3" s="98"/>
      <c r="C3" s="99"/>
      <c r="D3" s="10">
        <v>2</v>
      </c>
      <c r="E3" s="5"/>
      <c r="F3" t="str">
        <f>IF($E3="","",IF(ISNA(VLOOKUP($E3,DD!$A$2:$C$150,2,0)),"NO SUCH DIVE",VLOOKUP($E3,DD!$A$2:$C$150,2,0)))</f>
        <v/>
      </c>
      <c r="G3" s="10" t="str">
        <f>IF($E3="","",IF(ISNA(VLOOKUP($E3,DD!$A$2:$C$150,3,0)),"",VLOOKUP($E3,DD!$A$2:$C$150,3,0)))</f>
        <v/>
      </c>
      <c r="H3" s="8"/>
      <c r="I3" s="8"/>
      <c r="J3" s="8"/>
      <c r="K3" s="8"/>
      <c r="L3" s="8"/>
      <c r="M3" s="5"/>
      <c r="N3" s="78">
        <f t="shared" ref="N3:N66" si="0">IF(G3="",0,IF(COUNT(H3:L3)=3,IF(M3&lt;&gt;"",(SUM(H3:J3)-6)*G3,SUM(H3:J3)*G3),IF(M3&lt;&gt;"",(SUM(H3:L3)-MAX(H3:L3)-MIN(H3:L3)-6)*G3,(SUM(H3:L3)-MAX(H3:L3)-MIN(H3:L3))*G3)))</f>
        <v>0</v>
      </c>
      <c r="O3" s="78">
        <f>IF(N3="",O2,N3+O2)</f>
        <v>0</v>
      </c>
      <c r="Q3" s="35"/>
      <c r="R3" s="35"/>
      <c r="S3" s="35"/>
    </row>
    <row r="4" spans="1:19" ht="15.75" thickBot="1" x14ac:dyDescent="0.3">
      <c r="A4" s="97"/>
      <c r="B4" s="98"/>
      <c r="C4" s="99"/>
      <c r="D4" s="10">
        <v>3</v>
      </c>
      <c r="E4" s="5"/>
      <c r="F4" t="str">
        <f>IF($E4="","",IF(ISNA(VLOOKUP($E4,DD!$A$2:$C$150,2,0)),"NO SUCH DIVE",VLOOKUP($E4,DD!$A$2:$C$150,2,0)))</f>
        <v/>
      </c>
      <c r="G4" s="10" t="str">
        <f>IF($E4="","",IF(ISNA(VLOOKUP($E4,DD!$A$2:$C$150,3,0)),"",VLOOKUP($E4,DD!$A$2:$C$150,3,0)))</f>
        <v/>
      </c>
      <c r="H4" s="8"/>
      <c r="I4" s="8"/>
      <c r="J4" s="8"/>
      <c r="K4" s="8"/>
      <c r="L4" s="8"/>
      <c r="M4" s="5"/>
      <c r="N4" s="78">
        <f t="shared" si="0"/>
        <v>0</v>
      </c>
      <c r="O4" s="78">
        <f>IF(N4="",O3,N4+O3)</f>
        <v>0</v>
      </c>
      <c r="Q4" s="35"/>
      <c r="R4" s="35"/>
      <c r="S4" s="35"/>
    </row>
    <row r="5" spans="1:19" ht="15.75" thickBot="1" x14ac:dyDescent="0.3">
      <c r="A5" s="97"/>
      <c r="B5" s="98"/>
      <c r="C5" s="99"/>
      <c r="D5" s="10">
        <v>4</v>
      </c>
      <c r="E5" s="5"/>
      <c r="F5" t="str">
        <f>IF($E5="","",IF(ISNA(VLOOKUP($E5,DD!$A$2:$C$150,2,0)),"NO SUCH DIVE",VLOOKUP($E5,DD!$A$2:$C$150,2,0)))</f>
        <v/>
      </c>
      <c r="G5" s="10" t="str">
        <f>IF($E5="","",IF(ISNA(VLOOKUP($E5,DD!$A$2:$C$150,3,0)),"",VLOOKUP($E5,DD!$A$2:$C$150,3,0)))</f>
        <v/>
      </c>
      <c r="H5" s="8"/>
      <c r="I5" s="8"/>
      <c r="J5" s="8"/>
      <c r="K5" s="8"/>
      <c r="L5" s="8"/>
      <c r="M5" s="5"/>
      <c r="N5" s="78">
        <f t="shared" si="0"/>
        <v>0</v>
      </c>
      <c r="O5" s="79">
        <f>IF(N5="",O4,N5+O4)</f>
        <v>0</v>
      </c>
      <c r="Q5" s="35">
        <f>IF(O5&lt;&gt;"",O5+A2/10000,0)</f>
        <v>1E-4</v>
      </c>
      <c r="R5" s="35">
        <f>B2</f>
        <v>0</v>
      </c>
      <c r="S5" s="35">
        <f>C2</f>
        <v>0</v>
      </c>
    </row>
    <row r="6" spans="1:19" x14ac:dyDescent="0.25">
      <c r="A6" s="100">
        <v>2</v>
      </c>
      <c r="B6" s="101"/>
      <c r="C6" s="102"/>
      <c r="D6" s="42">
        <v>1</v>
      </c>
      <c r="E6" s="40"/>
      <c r="F6" s="43" t="str">
        <f>IF($E6="","",IF(ISNA(VLOOKUP($E6,DD!$A$2:$C$150,2,0)),"NO SUCH DIVE",VLOOKUP($E6,DD!$A$2:$C$150,2,0)))</f>
        <v/>
      </c>
      <c r="G6" s="42" t="str">
        <f>IF($E6="","",IF(ISNA(VLOOKUP($E6,DD!$A$2:$C$150,3,0)),"",VLOOKUP($E6,DD!$A$2:$C$150,3,0)))</f>
        <v/>
      </c>
      <c r="H6" s="41"/>
      <c r="I6" s="41"/>
      <c r="J6" s="41"/>
      <c r="K6" s="41"/>
      <c r="L6" s="41"/>
      <c r="M6" s="40"/>
      <c r="N6" s="82">
        <f t="shared" si="0"/>
        <v>0</v>
      </c>
      <c r="O6" s="82">
        <f t="shared" ref="O6" si="1">IF(N6="","",N6)</f>
        <v>0</v>
      </c>
      <c r="Q6" s="36"/>
      <c r="R6" s="36"/>
      <c r="S6" s="36"/>
    </row>
    <row r="7" spans="1:19" x14ac:dyDescent="0.25">
      <c r="A7" s="100"/>
      <c r="B7" s="101"/>
      <c r="C7" s="102"/>
      <c r="D7" s="42">
        <v>2</v>
      </c>
      <c r="E7" s="40"/>
      <c r="F7" s="43" t="str">
        <f>IF($E7="","",IF(ISNA(VLOOKUP($E7,DD!$A$2:$C$150,2,0)),"NO SUCH DIVE",VLOOKUP($E7,DD!$A$2:$C$150,2,0)))</f>
        <v/>
      </c>
      <c r="G7" s="42" t="str">
        <f>IF($E7="","",IF(ISNA(VLOOKUP($E7,DD!$A$2:$C$150,3,0)),"",VLOOKUP($E7,DD!$A$2:$C$150,3,0)))</f>
        <v/>
      </c>
      <c r="H7" s="41"/>
      <c r="I7" s="41"/>
      <c r="J7" s="41"/>
      <c r="K7" s="41"/>
      <c r="L7" s="41"/>
      <c r="M7" s="40"/>
      <c r="N7" s="82">
        <f t="shared" si="0"/>
        <v>0</v>
      </c>
      <c r="O7" s="82">
        <f t="shared" ref="O7:O9" si="2">IF(N7="",O6,N7+O6)</f>
        <v>0</v>
      </c>
      <c r="Q7" s="35"/>
      <c r="R7" s="35"/>
      <c r="S7" s="35"/>
    </row>
    <row r="8" spans="1:19" ht="15.75" thickBot="1" x14ac:dyDescent="0.3">
      <c r="A8" s="100"/>
      <c r="B8" s="101"/>
      <c r="C8" s="102"/>
      <c r="D8" s="42">
        <v>3</v>
      </c>
      <c r="E8" s="40"/>
      <c r="F8" s="43" t="str">
        <f>IF($E8="","",IF(ISNA(VLOOKUP($E8,DD!$A$2:$C$150,2,0)),"NO SUCH DIVE",VLOOKUP($E8,DD!$A$2:$C$150,2,0)))</f>
        <v/>
      </c>
      <c r="G8" s="42" t="str">
        <f>IF($E8="","",IF(ISNA(VLOOKUP($E8,DD!$A$2:$C$150,3,0)),"",VLOOKUP($E8,DD!$A$2:$C$150,3,0)))</f>
        <v/>
      </c>
      <c r="H8" s="41"/>
      <c r="I8" s="41"/>
      <c r="J8" s="41"/>
      <c r="K8" s="41"/>
      <c r="L8" s="41"/>
      <c r="M8" s="40"/>
      <c r="N8" s="82">
        <f t="shared" si="0"/>
        <v>0</v>
      </c>
      <c r="O8" s="82">
        <f t="shared" si="2"/>
        <v>0</v>
      </c>
      <c r="Q8" s="35"/>
      <c r="R8" s="35"/>
      <c r="S8" s="35"/>
    </row>
    <row r="9" spans="1:19" ht="15.75" thickBot="1" x14ac:dyDescent="0.3">
      <c r="A9" s="100"/>
      <c r="B9" s="101"/>
      <c r="C9" s="102"/>
      <c r="D9" s="42">
        <v>4</v>
      </c>
      <c r="E9" s="40"/>
      <c r="F9" s="43" t="str">
        <f>IF($E9="","",IF(ISNA(VLOOKUP($E9,DD!$A$2:$C$150,2,0)),"NO SUCH DIVE",VLOOKUP($E9,DD!$A$2:$C$150,2,0)))</f>
        <v/>
      </c>
      <c r="G9" s="42" t="str">
        <f>IF($E9="","",IF(ISNA(VLOOKUP($E9,DD!$A$2:$C$150,3,0)),"",VLOOKUP($E9,DD!$A$2:$C$150,3,0)))</f>
        <v/>
      </c>
      <c r="H9" s="41"/>
      <c r="I9" s="41"/>
      <c r="J9" s="41"/>
      <c r="K9" s="41"/>
      <c r="L9" s="41"/>
      <c r="M9" s="40"/>
      <c r="N9" s="82">
        <f t="shared" si="0"/>
        <v>0</v>
      </c>
      <c r="O9" s="83">
        <f t="shared" si="2"/>
        <v>0</v>
      </c>
      <c r="Q9" s="35">
        <f t="shared" ref="Q9" si="3">IF(O9&lt;&gt;"",O9+A6/10000,0)</f>
        <v>2.0000000000000001E-4</v>
      </c>
      <c r="R9" s="35">
        <f t="shared" ref="R9:S9" si="4">B6</f>
        <v>0</v>
      </c>
      <c r="S9" s="35">
        <f t="shared" si="4"/>
        <v>0</v>
      </c>
    </row>
    <row r="10" spans="1:19" x14ac:dyDescent="0.25">
      <c r="A10" s="97">
        <v>3</v>
      </c>
      <c r="B10" s="98"/>
      <c r="C10" s="99"/>
      <c r="D10" s="10">
        <v>1</v>
      </c>
      <c r="E10" s="5"/>
      <c r="F10" t="str">
        <f>IF($E10="","",IF(ISNA(VLOOKUP($E10,DD!$A$2:$C$150,2,0)),"NO SUCH DIVE",VLOOKUP($E10,DD!$A$2:$C$150,2,0)))</f>
        <v/>
      </c>
      <c r="G10" s="10" t="str">
        <f>IF($E10="","",IF(ISNA(VLOOKUP($E10,DD!$A$2:$C$150,3,0)),"",VLOOKUP($E10,DD!$A$2:$C$150,3,0)))</f>
        <v/>
      </c>
      <c r="H10" s="8"/>
      <c r="I10" s="8"/>
      <c r="J10" s="8"/>
      <c r="K10" s="8"/>
      <c r="L10" s="8"/>
      <c r="M10" s="5"/>
      <c r="N10" s="78">
        <f t="shared" si="0"/>
        <v>0</v>
      </c>
      <c r="O10" s="78">
        <f t="shared" ref="O10" si="5">IF(N10="","",N10)</f>
        <v>0</v>
      </c>
      <c r="Q10" s="36"/>
      <c r="R10" s="36"/>
      <c r="S10" s="36"/>
    </row>
    <row r="11" spans="1:19" x14ac:dyDescent="0.25">
      <c r="A11" s="97"/>
      <c r="B11" s="98"/>
      <c r="C11" s="99"/>
      <c r="D11" s="10">
        <v>2</v>
      </c>
      <c r="E11" s="5"/>
      <c r="F11" t="str">
        <f>IF($E11="","",IF(ISNA(VLOOKUP($E11,DD!$A$2:$C$150,2,0)),"NO SUCH DIVE",VLOOKUP($E11,DD!$A$2:$C$150,2,0)))</f>
        <v/>
      </c>
      <c r="G11" s="10" t="str">
        <f>IF($E11="","",IF(ISNA(VLOOKUP($E11,DD!$A$2:$C$150,3,0)),"",VLOOKUP($E11,DD!$A$2:$C$150,3,0)))</f>
        <v/>
      </c>
      <c r="H11" s="8"/>
      <c r="I11" s="8"/>
      <c r="J11" s="8"/>
      <c r="K11" s="8"/>
      <c r="L11" s="8"/>
      <c r="M11" s="5"/>
      <c r="N11" s="78">
        <f t="shared" si="0"/>
        <v>0</v>
      </c>
      <c r="O11" s="78">
        <f t="shared" ref="O11:O13" si="6">IF(N11="",O10,N11+O10)</f>
        <v>0</v>
      </c>
      <c r="Q11" s="35"/>
      <c r="R11" s="35"/>
      <c r="S11" s="35"/>
    </row>
    <row r="12" spans="1:19" ht="15.75" thickBot="1" x14ac:dyDescent="0.3">
      <c r="A12" s="97"/>
      <c r="B12" s="98"/>
      <c r="C12" s="99"/>
      <c r="D12" s="10">
        <v>3</v>
      </c>
      <c r="E12" s="5"/>
      <c r="F12" t="str">
        <f>IF($E12="","",IF(ISNA(VLOOKUP($E12,DD!$A$2:$C$150,2,0)),"NO SUCH DIVE",VLOOKUP($E12,DD!$A$2:$C$150,2,0)))</f>
        <v/>
      </c>
      <c r="G12" s="10" t="str">
        <f>IF($E12="","",IF(ISNA(VLOOKUP($E12,DD!$A$2:$C$150,3,0)),"",VLOOKUP($E12,DD!$A$2:$C$150,3,0)))</f>
        <v/>
      </c>
      <c r="H12" s="8"/>
      <c r="I12" s="8"/>
      <c r="J12" s="8"/>
      <c r="K12" s="8"/>
      <c r="L12" s="8"/>
      <c r="M12" s="5"/>
      <c r="N12" s="78">
        <f t="shared" si="0"/>
        <v>0</v>
      </c>
      <c r="O12" s="78">
        <f t="shared" si="6"/>
        <v>0</v>
      </c>
      <c r="Q12" s="35"/>
      <c r="R12" s="35"/>
      <c r="S12" s="35"/>
    </row>
    <row r="13" spans="1:19" ht="15.75" thickBot="1" x14ac:dyDescent="0.3">
      <c r="A13" s="97"/>
      <c r="B13" s="98"/>
      <c r="C13" s="99"/>
      <c r="D13" s="10">
        <v>4</v>
      </c>
      <c r="E13" s="5"/>
      <c r="F13" t="str">
        <f>IF($E13="","",IF(ISNA(VLOOKUP($E13,DD!$A$2:$C$150,2,0)),"NO SUCH DIVE",VLOOKUP($E13,DD!$A$2:$C$150,2,0)))</f>
        <v/>
      </c>
      <c r="G13" s="10" t="str">
        <f>IF($E13="","",IF(ISNA(VLOOKUP($E13,DD!$A$2:$C$150,3,0)),"",VLOOKUP($E13,DD!$A$2:$C$150,3,0)))</f>
        <v/>
      </c>
      <c r="H13" s="8"/>
      <c r="I13" s="8"/>
      <c r="J13" s="8"/>
      <c r="K13" s="8"/>
      <c r="L13" s="8"/>
      <c r="M13" s="5"/>
      <c r="N13" s="78">
        <f t="shared" si="0"/>
        <v>0</v>
      </c>
      <c r="O13" s="79">
        <f t="shared" si="6"/>
        <v>0</v>
      </c>
      <c r="Q13" s="35">
        <f t="shared" ref="Q13" si="7">IF(O13&lt;&gt;"",O13+A10/10000,0)</f>
        <v>2.9999999999999997E-4</v>
      </c>
      <c r="R13" s="35">
        <f t="shared" ref="R13:S13" si="8">B10</f>
        <v>0</v>
      </c>
      <c r="S13" s="35">
        <f t="shared" si="8"/>
        <v>0</v>
      </c>
    </row>
    <row r="14" spans="1:19" x14ac:dyDescent="0.25">
      <c r="A14" s="100">
        <v>4</v>
      </c>
      <c r="B14" s="101"/>
      <c r="C14" s="102"/>
      <c r="D14" s="42">
        <v>1</v>
      </c>
      <c r="E14" s="40"/>
      <c r="F14" s="43" t="str">
        <f>IF($E14="","",IF(ISNA(VLOOKUP($E14,DD!$A$2:$C$150,2,0)),"NO SUCH DIVE",VLOOKUP($E14,DD!$A$2:$C$150,2,0)))</f>
        <v/>
      </c>
      <c r="G14" s="42" t="str">
        <f>IF($E14="","",IF(ISNA(VLOOKUP($E14,DD!$A$2:$C$150,3,0)),"",VLOOKUP($E14,DD!$A$2:$C$150,3,0)))</f>
        <v/>
      </c>
      <c r="H14" s="41"/>
      <c r="I14" s="41"/>
      <c r="J14" s="41"/>
      <c r="K14" s="41"/>
      <c r="L14" s="41"/>
      <c r="M14" s="40"/>
      <c r="N14" s="82">
        <f t="shared" si="0"/>
        <v>0</v>
      </c>
      <c r="O14" s="82">
        <f t="shared" ref="O14" si="9">IF(N14="","",N14)</f>
        <v>0</v>
      </c>
      <c r="Q14" s="36"/>
      <c r="R14" s="36"/>
      <c r="S14" s="36"/>
    </row>
    <row r="15" spans="1:19" x14ac:dyDescent="0.25">
      <c r="A15" s="100"/>
      <c r="B15" s="101"/>
      <c r="C15" s="102"/>
      <c r="D15" s="42">
        <v>2</v>
      </c>
      <c r="E15" s="40"/>
      <c r="F15" s="43" t="str">
        <f>IF($E15="","",IF(ISNA(VLOOKUP($E15,DD!$A$2:$C$150,2,0)),"NO SUCH DIVE",VLOOKUP($E15,DD!$A$2:$C$150,2,0)))</f>
        <v/>
      </c>
      <c r="G15" s="42" t="str">
        <f>IF($E15="","",IF(ISNA(VLOOKUP($E15,DD!$A$2:$C$150,3,0)),"",VLOOKUP($E15,DD!$A$2:$C$150,3,0)))</f>
        <v/>
      </c>
      <c r="H15" s="41"/>
      <c r="I15" s="41"/>
      <c r="J15" s="41"/>
      <c r="K15" s="41"/>
      <c r="L15" s="41"/>
      <c r="M15" s="40"/>
      <c r="N15" s="82">
        <f t="shared" si="0"/>
        <v>0</v>
      </c>
      <c r="O15" s="82">
        <f t="shared" ref="O15:O17" si="10">IF(N15="",O14,N15+O14)</f>
        <v>0</v>
      </c>
      <c r="Q15" s="35"/>
      <c r="R15" s="35"/>
      <c r="S15" s="35"/>
    </row>
    <row r="16" spans="1:19" ht="15.75" thickBot="1" x14ac:dyDescent="0.3">
      <c r="A16" s="100"/>
      <c r="B16" s="101"/>
      <c r="C16" s="102"/>
      <c r="D16" s="42">
        <v>3</v>
      </c>
      <c r="E16" s="40"/>
      <c r="F16" s="43" t="str">
        <f>IF($E16="","",IF(ISNA(VLOOKUP($E16,DD!$A$2:$C$150,2,0)),"NO SUCH DIVE",VLOOKUP($E16,DD!$A$2:$C$150,2,0)))</f>
        <v/>
      </c>
      <c r="G16" s="42" t="str">
        <f>IF($E16="","",IF(ISNA(VLOOKUP($E16,DD!$A$2:$C$150,3,0)),"",VLOOKUP($E16,DD!$A$2:$C$150,3,0)))</f>
        <v/>
      </c>
      <c r="H16" s="41"/>
      <c r="I16" s="41"/>
      <c r="J16" s="41"/>
      <c r="K16" s="41"/>
      <c r="L16" s="41"/>
      <c r="M16" s="40"/>
      <c r="N16" s="82">
        <f t="shared" si="0"/>
        <v>0</v>
      </c>
      <c r="O16" s="82">
        <f t="shared" si="10"/>
        <v>0</v>
      </c>
      <c r="Q16" s="35"/>
      <c r="R16" s="35"/>
      <c r="S16" s="35"/>
    </row>
    <row r="17" spans="1:19" ht="15.75" thickBot="1" x14ac:dyDescent="0.3">
      <c r="A17" s="100"/>
      <c r="B17" s="101"/>
      <c r="C17" s="102"/>
      <c r="D17" s="42">
        <v>4</v>
      </c>
      <c r="E17" s="40"/>
      <c r="F17" s="43" t="str">
        <f>IF($E17="","",IF(ISNA(VLOOKUP($E17,DD!$A$2:$C$150,2,0)),"NO SUCH DIVE",VLOOKUP($E17,DD!$A$2:$C$150,2,0)))</f>
        <v/>
      </c>
      <c r="G17" s="42" t="str">
        <f>IF($E17="","",IF(ISNA(VLOOKUP($E17,DD!$A$2:$C$150,3,0)),"",VLOOKUP($E17,DD!$A$2:$C$150,3,0)))</f>
        <v/>
      </c>
      <c r="H17" s="41"/>
      <c r="I17" s="41"/>
      <c r="J17" s="41"/>
      <c r="K17" s="41"/>
      <c r="L17" s="41"/>
      <c r="M17" s="40"/>
      <c r="N17" s="82">
        <f t="shared" si="0"/>
        <v>0</v>
      </c>
      <c r="O17" s="83">
        <f t="shared" si="10"/>
        <v>0</v>
      </c>
      <c r="Q17" s="35">
        <f t="shared" ref="Q17" si="11">IF(O17&lt;&gt;"",O17+A14/10000,0)</f>
        <v>4.0000000000000002E-4</v>
      </c>
      <c r="R17" s="35">
        <f t="shared" ref="R17:S17" si="12">B14</f>
        <v>0</v>
      </c>
      <c r="S17" s="35">
        <f t="shared" si="12"/>
        <v>0</v>
      </c>
    </row>
    <row r="18" spans="1:19" x14ac:dyDescent="0.25">
      <c r="A18" s="97">
        <v>5</v>
      </c>
      <c r="B18" s="98"/>
      <c r="C18" s="99"/>
      <c r="D18" s="10">
        <v>1</v>
      </c>
      <c r="E18" s="5"/>
      <c r="F18" t="str">
        <f>IF($E18="","",IF(ISNA(VLOOKUP($E18,DD!$A$2:$C$150,2,0)),"NO SUCH DIVE",VLOOKUP($E18,DD!$A$2:$C$150,2,0)))</f>
        <v/>
      </c>
      <c r="G18" s="10" t="str">
        <f>IF($E18="","",IF(ISNA(VLOOKUP($E18,DD!$A$2:$C$150,3,0)),"",VLOOKUP($E18,DD!$A$2:$C$150,3,0)))</f>
        <v/>
      </c>
      <c r="H18" s="8"/>
      <c r="I18" s="8"/>
      <c r="J18" s="8"/>
      <c r="K18" s="8"/>
      <c r="L18" s="8"/>
      <c r="M18" s="5"/>
      <c r="N18" s="78">
        <f t="shared" si="0"/>
        <v>0</v>
      </c>
      <c r="O18" s="78">
        <f t="shared" ref="O18" si="13">IF(N18="","",N18)</f>
        <v>0</v>
      </c>
      <c r="Q18" s="36"/>
      <c r="R18" s="36"/>
      <c r="S18" s="36"/>
    </row>
    <row r="19" spans="1:19" x14ac:dyDescent="0.25">
      <c r="A19" s="97"/>
      <c r="B19" s="98"/>
      <c r="C19" s="99"/>
      <c r="D19" s="10">
        <v>2</v>
      </c>
      <c r="E19" s="5"/>
      <c r="F19" t="str">
        <f>IF($E19="","",IF(ISNA(VLOOKUP($E19,DD!$A$2:$C$150,2,0)),"NO SUCH DIVE",VLOOKUP($E19,DD!$A$2:$C$150,2,0)))</f>
        <v/>
      </c>
      <c r="G19" s="10" t="str">
        <f>IF($E19="","",IF(ISNA(VLOOKUP($E19,DD!$A$2:$C$150,3,0)),"",VLOOKUP($E19,DD!$A$2:$C$150,3,0)))</f>
        <v/>
      </c>
      <c r="H19" s="8"/>
      <c r="I19" s="8"/>
      <c r="J19" s="8"/>
      <c r="K19" s="8"/>
      <c r="L19" s="8"/>
      <c r="M19" s="5"/>
      <c r="N19" s="78">
        <f t="shared" si="0"/>
        <v>0</v>
      </c>
      <c r="O19" s="78">
        <f t="shared" ref="O19:O21" si="14">IF(N19="",O18,N19+O18)</f>
        <v>0</v>
      </c>
      <c r="Q19" s="35"/>
      <c r="R19" s="35"/>
      <c r="S19" s="35"/>
    </row>
    <row r="20" spans="1:19" ht="15.75" thickBot="1" x14ac:dyDescent="0.3">
      <c r="A20" s="97"/>
      <c r="B20" s="98"/>
      <c r="C20" s="99"/>
      <c r="D20" s="10">
        <v>3</v>
      </c>
      <c r="E20" s="5"/>
      <c r="F20" t="str">
        <f>IF($E20="","",IF(ISNA(VLOOKUP($E20,DD!$A$2:$C$150,2,0)),"NO SUCH DIVE",VLOOKUP($E20,DD!$A$2:$C$150,2,0)))</f>
        <v/>
      </c>
      <c r="G20" s="10" t="str">
        <f>IF($E20="","",IF(ISNA(VLOOKUP($E20,DD!$A$2:$C$150,3,0)),"",VLOOKUP($E20,DD!$A$2:$C$150,3,0)))</f>
        <v/>
      </c>
      <c r="H20" s="8"/>
      <c r="I20" s="8"/>
      <c r="J20" s="8"/>
      <c r="K20" s="8"/>
      <c r="L20" s="8"/>
      <c r="M20" s="5"/>
      <c r="N20" s="78">
        <f t="shared" si="0"/>
        <v>0</v>
      </c>
      <c r="O20" s="78">
        <f t="shared" si="14"/>
        <v>0</v>
      </c>
      <c r="Q20" s="35"/>
      <c r="R20" s="35"/>
      <c r="S20" s="35"/>
    </row>
    <row r="21" spans="1:19" ht="15.75" thickBot="1" x14ac:dyDescent="0.3">
      <c r="A21" s="97"/>
      <c r="B21" s="98"/>
      <c r="C21" s="99"/>
      <c r="D21" s="10">
        <v>4</v>
      </c>
      <c r="E21" s="5"/>
      <c r="F21" t="str">
        <f>IF($E21="","",IF(ISNA(VLOOKUP($E21,DD!$A$2:$C$150,2,0)),"NO SUCH DIVE",VLOOKUP($E21,DD!$A$2:$C$150,2,0)))</f>
        <v/>
      </c>
      <c r="G21" s="10" t="str">
        <f>IF($E21="","",IF(ISNA(VLOOKUP($E21,DD!$A$2:$C$150,3,0)),"",VLOOKUP($E21,DD!$A$2:$C$150,3,0)))</f>
        <v/>
      </c>
      <c r="H21" s="8"/>
      <c r="I21" s="8"/>
      <c r="J21" s="8"/>
      <c r="K21" s="8"/>
      <c r="L21" s="8"/>
      <c r="M21" s="5"/>
      <c r="N21" s="78">
        <f t="shared" si="0"/>
        <v>0</v>
      </c>
      <c r="O21" s="79">
        <f t="shared" si="14"/>
        <v>0</v>
      </c>
      <c r="Q21" s="35">
        <f t="shared" ref="Q21" si="15">IF(O21&lt;&gt;"",O21+A18/10000,0)</f>
        <v>5.0000000000000001E-4</v>
      </c>
      <c r="R21" s="35">
        <f t="shared" ref="R21:S21" si="16">B18</f>
        <v>0</v>
      </c>
      <c r="S21" s="35">
        <f t="shared" si="16"/>
        <v>0</v>
      </c>
    </row>
    <row r="22" spans="1:19" x14ac:dyDescent="0.25">
      <c r="A22" s="100">
        <v>6</v>
      </c>
      <c r="B22" s="101"/>
      <c r="C22" s="102"/>
      <c r="D22" s="42">
        <v>1</v>
      </c>
      <c r="E22" s="40"/>
      <c r="F22" s="43" t="str">
        <f>IF($E22="","",IF(ISNA(VLOOKUP($E22,DD!$A$2:$C$150,2,0)),"NO SUCH DIVE",VLOOKUP($E22,DD!$A$2:$C$150,2,0)))</f>
        <v/>
      </c>
      <c r="G22" s="42" t="str">
        <f>IF($E22="","",IF(ISNA(VLOOKUP($E22,DD!$A$2:$C$150,3,0)),"",VLOOKUP($E22,DD!$A$2:$C$150,3,0)))</f>
        <v/>
      </c>
      <c r="H22" s="41"/>
      <c r="I22" s="41"/>
      <c r="J22" s="41"/>
      <c r="K22" s="41"/>
      <c r="L22" s="41"/>
      <c r="M22" s="40"/>
      <c r="N22" s="82">
        <f t="shared" si="0"/>
        <v>0</v>
      </c>
      <c r="O22" s="82">
        <f t="shared" ref="O22" si="17">IF(N22="","",N22)</f>
        <v>0</v>
      </c>
      <c r="Q22" s="36"/>
      <c r="R22" s="36"/>
      <c r="S22" s="36"/>
    </row>
    <row r="23" spans="1:19" x14ac:dyDescent="0.25">
      <c r="A23" s="100"/>
      <c r="B23" s="101"/>
      <c r="C23" s="102"/>
      <c r="D23" s="42">
        <v>2</v>
      </c>
      <c r="E23" s="40"/>
      <c r="F23" s="43" t="str">
        <f>IF($E23="","",IF(ISNA(VLOOKUP($E23,DD!$A$2:$C$150,2,0)),"NO SUCH DIVE",VLOOKUP($E23,DD!$A$2:$C$150,2,0)))</f>
        <v/>
      </c>
      <c r="G23" s="42" t="str">
        <f>IF($E23="","",IF(ISNA(VLOOKUP($E23,DD!$A$2:$C$150,3,0)),"",VLOOKUP($E23,DD!$A$2:$C$150,3,0)))</f>
        <v/>
      </c>
      <c r="H23" s="41"/>
      <c r="I23" s="41"/>
      <c r="J23" s="41"/>
      <c r="K23" s="41"/>
      <c r="L23" s="41"/>
      <c r="M23" s="40"/>
      <c r="N23" s="82">
        <f t="shared" si="0"/>
        <v>0</v>
      </c>
      <c r="O23" s="82">
        <f t="shared" ref="O23:O25" si="18">IF(N23="",O22,N23+O22)</f>
        <v>0</v>
      </c>
      <c r="Q23" s="35"/>
      <c r="R23" s="35"/>
      <c r="S23" s="35"/>
    </row>
    <row r="24" spans="1:19" ht="15.75" thickBot="1" x14ac:dyDescent="0.3">
      <c r="A24" s="100"/>
      <c r="B24" s="101"/>
      <c r="C24" s="102"/>
      <c r="D24" s="42">
        <v>3</v>
      </c>
      <c r="E24" s="40"/>
      <c r="F24" s="43" t="str">
        <f>IF($E24="","",IF(ISNA(VLOOKUP($E24,DD!$A$2:$C$150,2,0)),"NO SUCH DIVE",VLOOKUP($E24,DD!$A$2:$C$150,2,0)))</f>
        <v/>
      </c>
      <c r="G24" s="42" t="str">
        <f>IF($E24="","",IF(ISNA(VLOOKUP($E24,DD!$A$2:$C$150,3,0)),"",VLOOKUP($E24,DD!$A$2:$C$150,3,0)))</f>
        <v/>
      </c>
      <c r="H24" s="41"/>
      <c r="I24" s="41"/>
      <c r="J24" s="41"/>
      <c r="K24" s="41"/>
      <c r="L24" s="41"/>
      <c r="M24" s="40"/>
      <c r="N24" s="82">
        <f t="shared" si="0"/>
        <v>0</v>
      </c>
      <c r="O24" s="82">
        <f t="shared" si="18"/>
        <v>0</v>
      </c>
      <c r="Q24" s="35"/>
      <c r="R24" s="35"/>
      <c r="S24" s="35"/>
    </row>
    <row r="25" spans="1:19" ht="15.75" thickBot="1" x14ac:dyDescent="0.3">
      <c r="A25" s="100"/>
      <c r="B25" s="101"/>
      <c r="C25" s="102"/>
      <c r="D25" s="42">
        <v>4</v>
      </c>
      <c r="E25" s="40"/>
      <c r="F25" s="43" t="str">
        <f>IF($E25="","",IF(ISNA(VLOOKUP($E25,DD!$A$2:$C$150,2,0)),"NO SUCH DIVE",VLOOKUP($E25,DD!$A$2:$C$150,2,0)))</f>
        <v/>
      </c>
      <c r="G25" s="42" t="str">
        <f>IF($E25="","",IF(ISNA(VLOOKUP($E25,DD!$A$2:$C$150,3,0)),"",VLOOKUP($E25,DD!$A$2:$C$150,3,0)))</f>
        <v/>
      </c>
      <c r="H25" s="41"/>
      <c r="I25" s="41"/>
      <c r="J25" s="41"/>
      <c r="K25" s="41"/>
      <c r="L25" s="41"/>
      <c r="M25" s="40"/>
      <c r="N25" s="82">
        <f t="shared" si="0"/>
        <v>0</v>
      </c>
      <c r="O25" s="83">
        <f t="shared" si="18"/>
        <v>0</v>
      </c>
      <c r="Q25" s="35">
        <f t="shared" ref="Q25" si="19">IF(O25&lt;&gt;"",O25+A22/10000,0)</f>
        <v>5.9999999999999995E-4</v>
      </c>
      <c r="R25" s="35">
        <f t="shared" ref="R25:S25" si="20">B22</f>
        <v>0</v>
      </c>
      <c r="S25" s="35">
        <f t="shared" si="20"/>
        <v>0</v>
      </c>
    </row>
    <row r="26" spans="1:19" x14ac:dyDescent="0.25">
      <c r="A26" s="97">
        <v>7</v>
      </c>
      <c r="B26" s="98"/>
      <c r="C26" s="99"/>
      <c r="D26" s="10">
        <v>1</v>
      </c>
      <c r="E26" s="5"/>
      <c r="F26" t="str">
        <f>IF($E26="","",IF(ISNA(VLOOKUP($E26,DD!$A$2:$C$150,2,0)),"NO SUCH DIVE",VLOOKUP($E26,DD!$A$2:$C$150,2,0)))</f>
        <v/>
      </c>
      <c r="G26" s="10" t="str">
        <f>IF($E26="","",IF(ISNA(VLOOKUP($E26,DD!$A$2:$C$150,3,0)),"",VLOOKUP($E26,DD!$A$2:$C$150,3,0)))</f>
        <v/>
      </c>
      <c r="H26" s="8"/>
      <c r="I26" s="8"/>
      <c r="J26" s="8"/>
      <c r="K26" s="8"/>
      <c r="L26" s="8"/>
      <c r="M26" s="5"/>
      <c r="N26" s="78">
        <f t="shared" si="0"/>
        <v>0</v>
      </c>
      <c r="O26" s="78">
        <f t="shared" ref="O26" si="21">IF(N26="","",N26)</f>
        <v>0</v>
      </c>
      <c r="Q26" s="36"/>
      <c r="R26" s="36"/>
      <c r="S26" s="36"/>
    </row>
    <row r="27" spans="1:19" x14ac:dyDescent="0.25">
      <c r="A27" s="97"/>
      <c r="B27" s="98"/>
      <c r="C27" s="99"/>
      <c r="D27" s="10">
        <v>2</v>
      </c>
      <c r="E27" s="5"/>
      <c r="F27" t="str">
        <f>IF($E27="","",IF(ISNA(VLOOKUP($E27,DD!$A$2:$C$150,2,0)),"NO SUCH DIVE",VLOOKUP($E27,DD!$A$2:$C$150,2,0)))</f>
        <v/>
      </c>
      <c r="G27" s="10" t="str">
        <f>IF($E27="","",IF(ISNA(VLOOKUP($E27,DD!$A$2:$C$150,3,0)),"",VLOOKUP($E27,DD!$A$2:$C$150,3,0)))</f>
        <v/>
      </c>
      <c r="H27" s="8"/>
      <c r="I27" s="8"/>
      <c r="J27" s="8"/>
      <c r="K27" s="8"/>
      <c r="L27" s="8"/>
      <c r="M27" s="5"/>
      <c r="N27" s="78">
        <f t="shared" si="0"/>
        <v>0</v>
      </c>
      <c r="O27" s="78">
        <f t="shared" ref="O27:O29" si="22">IF(N27="",O26,N27+O26)</f>
        <v>0</v>
      </c>
      <c r="Q27" s="35"/>
      <c r="R27" s="35"/>
      <c r="S27" s="35"/>
    </row>
    <row r="28" spans="1:19" ht="15.75" thickBot="1" x14ac:dyDescent="0.3">
      <c r="A28" s="97"/>
      <c r="B28" s="98"/>
      <c r="C28" s="99"/>
      <c r="D28" s="10">
        <v>3</v>
      </c>
      <c r="E28" s="5"/>
      <c r="F28" t="str">
        <f>IF($E28="","",IF(ISNA(VLOOKUP($E28,DD!$A$2:$C$150,2,0)),"NO SUCH DIVE",VLOOKUP($E28,DD!$A$2:$C$150,2,0)))</f>
        <v/>
      </c>
      <c r="G28" s="10" t="str">
        <f>IF($E28="","",IF(ISNA(VLOOKUP($E28,DD!$A$2:$C$150,3,0)),"",VLOOKUP($E28,DD!$A$2:$C$150,3,0)))</f>
        <v/>
      </c>
      <c r="H28" s="8"/>
      <c r="I28" s="8"/>
      <c r="J28" s="8"/>
      <c r="K28" s="8"/>
      <c r="L28" s="8"/>
      <c r="M28" s="5"/>
      <c r="N28" s="78">
        <f t="shared" si="0"/>
        <v>0</v>
      </c>
      <c r="O28" s="78">
        <f t="shared" si="22"/>
        <v>0</v>
      </c>
      <c r="Q28" s="35"/>
      <c r="R28" s="35"/>
      <c r="S28" s="35"/>
    </row>
    <row r="29" spans="1:19" ht="15.75" thickBot="1" x14ac:dyDescent="0.3">
      <c r="A29" s="97"/>
      <c r="B29" s="98"/>
      <c r="C29" s="99"/>
      <c r="D29" s="10">
        <v>4</v>
      </c>
      <c r="E29" s="5"/>
      <c r="F29" t="str">
        <f>IF($E29="","",IF(ISNA(VLOOKUP($E29,DD!$A$2:$C$150,2,0)),"NO SUCH DIVE",VLOOKUP($E29,DD!$A$2:$C$150,2,0)))</f>
        <v/>
      </c>
      <c r="G29" s="10" t="str">
        <f>IF($E29="","",IF(ISNA(VLOOKUP($E29,DD!$A$2:$C$150,3,0)),"",VLOOKUP($E29,DD!$A$2:$C$150,3,0)))</f>
        <v/>
      </c>
      <c r="H29" s="8"/>
      <c r="I29" s="8"/>
      <c r="J29" s="8"/>
      <c r="K29" s="8"/>
      <c r="L29" s="8"/>
      <c r="M29" s="5"/>
      <c r="N29" s="78">
        <f t="shared" si="0"/>
        <v>0</v>
      </c>
      <c r="O29" s="79">
        <f t="shared" si="22"/>
        <v>0</v>
      </c>
      <c r="Q29" s="35">
        <f t="shared" ref="Q29" si="23">IF(O29&lt;&gt;"",O29+A26/10000,0)</f>
        <v>6.9999999999999999E-4</v>
      </c>
      <c r="R29" s="35">
        <f t="shared" ref="R29:S29" si="24">B26</f>
        <v>0</v>
      </c>
      <c r="S29" s="35">
        <f t="shared" si="24"/>
        <v>0</v>
      </c>
    </row>
    <row r="30" spans="1:19" x14ac:dyDescent="0.25">
      <c r="A30" s="100">
        <v>8</v>
      </c>
      <c r="B30" s="101"/>
      <c r="C30" s="102"/>
      <c r="D30" s="42">
        <v>1</v>
      </c>
      <c r="E30" s="40"/>
      <c r="F30" s="43" t="str">
        <f>IF($E30="","",IF(ISNA(VLOOKUP($E30,DD!$A$2:$C$150,2,0)),"NO SUCH DIVE",VLOOKUP($E30,DD!$A$2:$C$150,2,0)))</f>
        <v/>
      </c>
      <c r="G30" s="42" t="str">
        <f>IF($E30="","",IF(ISNA(VLOOKUP($E30,DD!$A$2:$C$150,3,0)),"",VLOOKUP($E30,DD!$A$2:$C$150,3,0)))</f>
        <v/>
      </c>
      <c r="H30" s="41"/>
      <c r="I30" s="41"/>
      <c r="J30" s="41"/>
      <c r="K30" s="41"/>
      <c r="L30" s="41"/>
      <c r="M30" s="40"/>
      <c r="N30" s="82">
        <f t="shared" si="0"/>
        <v>0</v>
      </c>
      <c r="O30" s="82">
        <f t="shared" ref="O30" si="25">IF(N30="","",N30)</f>
        <v>0</v>
      </c>
      <c r="Q30" s="36"/>
      <c r="R30" s="36"/>
      <c r="S30" s="36"/>
    </row>
    <row r="31" spans="1:19" x14ac:dyDescent="0.25">
      <c r="A31" s="100"/>
      <c r="B31" s="101"/>
      <c r="C31" s="102"/>
      <c r="D31" s="42">
        <v>2</v>
      </c>
      <c r="E31" s="40"/>
      <c r="F31" s="43" t="str">
        <f>IF($E31="","",IF(ISNA(VLOOKUP($E31,DD!$A$2:$C$150,2,0)),"NO SUCH DIVE",VLOOKUP($E31,DD!$A$2:$C$150,2,0)))</f>
        <v/>
      </c>
      <c r="G31" s="42" t="str">
        <f>IF($E31="","",IF(ISNA(VLOOKUP($E31,DD!$A$2:$C$150,3,0)),"",VLOOKUP($E31,DD!$A$2:$C$150,3,0)))</f>
        <v/>
      </c>
      <c r="H31" s="41"/>
      <c r="I31" s="41"/>
      <c r="J31" s="41"/>
      <c r="K31" s="41"/>
      <c r="L31" s="41"/>
      <c r="M31" s="40"/>
      <c r="N31" s="82">
        <f t="shared" si="0"/>
        <v>0</v>
      </c>
      <c r="O31" s="82">
        <f t="shared" ref="O31:O33" si="26">IF(N31="",O30,N31+O30)</f>
        <v>0</v>
      </c>
      <c r="Q31" s="35"/>
      <c r="R31" s="35"/>
      <c r="S31" s="35"/>
    </row>
    <row r="32" spans="1:19" ht="15.75" thickBot="1" x14ac:dyDescent="0.3">
      <c r="A32" s="100"/>
      <c r="B32" s="101"/>
      <c r="C32" s="102"/>
      <c r="D32" s="42">
        <v>3</v>
      </c>
      <c r="E32" s="40"/>
      <c r="F32" s="43" t="str">
        <f>IF($E32="","",IF(ISNA(VLOOKUP($E32,DD!$A$2:$C$150,2,0)),"NO SUCH DIVE",VLOOKUP($E32,DD!$A$2:$C$150,2,0)))</f>
        <v/>
      </c>
      <c r="G32" s="42" t="str">
        <f>IF($E32="","",IF(ISNA(VLOOKUP($E32,DD!$A$2:$C$150,3,0)),"",VLOOKUP($E32,DD!$A$2:$C$150,3,0)))</f>
        <v/>
      </c>
      <c r="H32" s="41"/>
      <c r="I32" s="41"/>
      <c r="J32" s="41"/>
      <c r="K32" s="41"/>
      <c r="L32" s="41"/>
      <c r="M32" s="40"/>
      <c r="N32" s="82">
        <f t="shared" si="0"/>
        <v>0</v>
      </c>
      <c r="O32" s="82">
        <f t="shared" si="26"/>
        <v>0</v>
      </c>
      <c r="Q32" s="35"/>
      <c r="R32" s="35"/>
      <c r="S32" s="35"/>
    </row>
    <row r="33" spans="1:19" ht="15.75" thickBot="1" x14ac:dyDescent="0.3">
      <c r="A33" s="100"/>
      <c r="B33" s="101"/>
      <c r="C33" s="102"/>
      <c r="D33" s="42">
        <v>4</v>
      </c>
      <c r="E33" s="40"/>
      <c r="F33" s="43" t="str">
        <f>IF($E33="","",IF(ISNA(VLOOKUP($E33,DD!$A$2:$C$150,2,0)),"NO SUCH DIVE",VLOOKUP($E33,DD!$A$2:$C$150,2,0)))</f>
        <v/>
      </c>
      <c r="G33" s="42" t="str">
        <f>IF($E33="","",IF(ISNA(VLOOKUP($E33,DD!$A$2:$C$150,3,0)),"",VLOOKUP($E33,DD!$A$2:$C$150,3,0)))</f>
        <v/>
      </c>
      <c r="H33" s="41"/>
      <c r="I33" s="41"/>
      <c r="J33" s="41"/>
      <c r="K33" s="41"/>
      <c r="L33" s="41"/>
      <c r="M33" s="40"/>
      <c r="N33" s="82">
        <f t="shared" si="0"/>
        <v>0</v>
      </c>
      <c r="O33" s="83">
        <f t="shared" si="26"/>
        <v>0</v>
      </c>
      <c r="Q33" s="35">
        <f t="shared" ref="Q33" si="27">IF(O33&lt;&gt;"",O33+A30/10000,0)</f>
        <v>8.0000000000000004E-4</v>
      </c>
      <c r="R33" s="35">
        <f t="shared" ref="R33:S33" si="28">B30</f>
        <v>0</v>
      </c>
      <c r="S33" s="35">
        <f t="shared" si="28"/>
        <v>0</v>
      </c>
    </row>
    <row r="34" spans="1:19" x14ac:dyDescent="0.25">
      <c r="A34" s="97">
        <v>9</v>
      </c>
      <c r="B34" s="98"/>
      <c r="C34" s="99"/>
      <c r="D34" s="10">
        <v>1</v>
      </c>
      <c r="E34" s="5"/>
      <c r="F34" t="str">
        <f>IF($E34="","",IF(ISNA(VLOOKUP($E34,DD!$A$2:$C$150,2,0)),"NO SUCH DIVE",VLOOKUP($E34,DD!$A$2:$C$150,2,0)))</f>
        <v/>
      </c>
      <c r="G34" s="10" t="str">
        <f>IF($E34="","",IF(ISNA(VLOOKUP($E34,DD!$A$2:$C$150,3,0)),"",VLOOKUP($E34,DD!$A$2:$C$150,3,0)))</f>
        <v/>
      </c>
      <c r="H34" s="8"/>
      <c r="I34" s="8"/>
      <c r="J34" s="8"/>
      <c r="K34" s="8"/>
      <c r="L34" s="8"/>
      <c r="M34" s="5"/>
      <c r="N34" s="78">
        <f t="shared" si="0"/>
        <v>0</v>
      </c>
      <c r="O34" s="78">
        <f t="shared" ref="O34" si="29">IF(N34="","",N34)</f>
        <v>0</v>
      </c>
      <c r="Q34" s="36"/>
      <c r="R34" s="36"/>
      <c r="S34" s="36"/>
    </row>
    <row r="35" spans="1:19" x14ac:dyDescent="0.25">
      <c r="A35" s="97"/>
      <c r="B35" s="98"/>
      <c r="C35" s="99"/>
      <c r="D35" s="10">
        <v>2</v>
      </c>
      <c r="E35" s="5"/>
      <c r="F35" t="str">
        <f>IF($E35="","",IF(ISNA(VLOOKUP($E35,DD!$A$2:$C$150,2,0)),"NO SUCH DIVE",VLOOKUP($E35,DD!$A$2:$C$150,2,0)))</f>
        <v/>
      </c>
      <c r="G35" s="10" t="str">
        <f>IF($E35="","",IF(ISNA(VLOOKUP($E35,DD!$A$2:$C$150,3,0)),"",VLOOKUP($E35,DD!$A$2:$C$150,3,0)))</f>
        <v/>
      </c>
      <c r="H35" s="8"/>
      <c r="I35" s="8"/>
      <c r="J35" s="8"/>
      <c r="K35" s="8"/>
      <c r="L35" s="8"/>
      <c r="M35" s="5"/>
      <c r="N35" s="78">
        <f t="shared" si="0"/>
        <v>0</v>
      </c>
      <c r="O35" s="78">
        <f t="shared" ref="O35:O37" si="30">IF(N35="",O34,N35+O34)</f>
        <v>0</v>
      </c>
      <c r="Q35" s="35"/>
      <c r="R35" s="35"/>
      <c r="S35" s="35"/>
    </row>
    <row r="36" spans="1:19" ht="15.75" thickBot="1" x14ac:dyDescent="0.3">
      <c r="A36" s="97"/>
      <c r="B36" s="98"/>
      <c r="C36" s="99"/>
      <c r="D36" s="10">
        <v>3</v>
      </c>
      <c r="E36" s="5"/>
      <c r="F36" t="str">
        <f>IF($E36="","",IF(ISNA(VLOOKUP($E36,DD!$A$2:$C$150,2,0)),"NO SUCH DIVE",VLOOKUP($E36,DD!$A$2:$C$150,2,0)))</f>
        <v/>
      </c>
      <c r="G36" s="10" t="str">
        <f>IF($E36="","",IF(ISNA(VLOOKUP($E36,DD!$A$2:$C$150,3,0)),"",VLOOKUP($E36,DD!$A$2:$C$150,3,0)))</f>
        <v/>
      </c>
      <c r="H36" s="8"/>
      <c r="I36" s="8"/>
      <c r="J36" s="8"/>
      <c r="K36" s="8"/>
      <c r="L36" s="8"/>
      <c r="M36" s="5"/>
      <c r="N36" s="78">
        <f t="shared" si="0"/>
        <v>0</v>
      </c>
      <c r="O36" s="78">
        <f t="shared" si="30"/>
        <v>0</v>
      </c>
      <c r="Q36" s="35"/>
      <c r="R36" s="35"/>
      <c r="S36" s="35"/>
    </row>
    <row r="37" spans="1:19" ht="15.75" thickBot="1" x14ac:dyDescent="0.3">
      <c r="A37" s="97"/>
      <c r="B37" s="98"/>
      <c r="C37" s="99"/>
      <c r="D37" s="10">
        <v>4</v>
      </c>
      <c r="E37" s="5"/>
      <c r="F37" t="str">
        <f>IF($E37="","",IF(ISNA(VLOOKUP($E37,DD!$A$2:$C$150,2,0)),"NO SUCH DIVE",VLOOKUP($E37,DD!$A$2:$C$150,2,0)))</f>
        <v/>
      </c>
      <c r="G37" s="10" t="str">
        <f>IF($E37="","",IF(ISNA(VLOOKUP($E37,DD!$A$2:$C$150,3,0)),"",VLOOKUP($E37,DD!$A$2:$C$150,3,0)))</f>
        <v/>
      </c>
      <c r="H37" s="8"/>
      <c r="I37" s="8"/>
      <c r="J37" s="8"/>
      <c r="K37" s="8"/>
      <c r="L37" s="8"/>
      <c r="M37" s="5"/>
      <c r="N37" s="78">
        <f t="shared" si="0"/>
        <v>0</v>
      </c>
      <c r="O37" s="79">
        <f t="shared" si="30"/>
        <v>0</v>
      </c>
      <c r="Q37" s="35">
        <f t="shared" ref="Q37" si="31">IF(O37&lt;&gt;"",O37+A34/10000,0)</f>
        <v>8.9999999999999998E-4</v>
      </c>
      <c r="R37" s="35">
        <f t="shared" ref="R37:S37" si="32">B34</f>
        <v>0</v>
      </c>
      <c r="S37" s="35">
        <f t="shared" si="32"/>
        <v>0</v>
      </c>
    </row>
    <row r="38" spans="1:19" x14ac:dyDescent="0.25">
      <c r="A38" s="100">
        <v>10</v>
      </c>
      <c r="B38" s="101"/>
      <c r="C38" s="102"/>
      <c r="D38" s="42">
        <v>1</v>
      </c>
      <c r="E38" s="40"/>
      <c r="F38" s="43" t="str">
        <f>IF($E38="","",IF(ISNA(VLOOKUP($E38,DD!$A$2:$C$150,2,0)),"NO SUCH DIVE",VLOOKUP($E38,DD!$A$2:$C$150,2,0)))</f>
        <v/>
      </c>
      <c r="G38" s="42" t="str">
        <f>IF($E38="","",IF(ISNA(VLOOKUP($E38,DD!$A$2:$C$150,3,0)),"",VLOOKUP($E38,DD!$A$2:$C$150,3,0)))</f>
        <v/>
      </c>
      <c r="H38" s="41"/>
      <c r="I38" s="41"/>
      <c r="J38" s="41"/>
      <c r="K38" s="41"/>
      <c r="L38" s="41"/>
      <c r="M38" s="40"/>
      <c r="N38" s="82">
        <f t="shared" si="0"/>
        <v>0</v>
      </c>
      <c r="O38" s="82">
        <f t="shared" ref="O38" si="33">IF(N38="","",N38)</f>
        <v>0</v>
      </c>
      <c r="Q38" s="36"/>
      <c r="R38" s="36"/>
      <c r="S38" s="36"/>
    </row>
    <row r="39" spans="1:19" x14ac:dyDescent="0.25">
      <c r="A39" s="100"/>
      <c r="B39" s="101"/>
      <c r="C39" s="102"/>
      <c r="D39" s="42">
        <v>2</v>
      </c>
      <c r="E39" s="40"/>
      <c r="F39" s="43" t="str">
        <f>IF($E39="","",IF(ISNA(VLOOKUP($E39,DD!$A$2:$C$150,2,0)),"NO SUCH DIVE",VLOOKUP($E39,DD!$A$2:$C$150,2,0)))</f>
        <v/>
      </c>
      <c r="G39" s="42" t="str">
        <f>IF($E39="","",IF(ISNA(VLOOKUP($E39,DD!$A$2:$C$150,3,0)),"",VLOOKUP($E39,DD!$A$2:$C$150,3,0)))</f>
        <v/>
      </c>
      <c r="H39" s="41"/>
      <c r="I39" s="41"/>
      <c r="J39" s="41"/>
      <c r="K39" s="41"/>
      <c r="L39" s="41"/>
      <c r="M39" s="40"/>
      <c r="N39" s="82">
        <f t="shared" si="0"/>
        <v>0</v>
      </c>
      <c r="O39" s="82">
        <f t="shared" ref="O39:O41" si="34">IF(N39="",O38,N39+O38)</f>
        <v>0</v>
      </c>
      <c r="Q39" s="35"/>
      <c r="R39" s="35"/>
      <c r="S39" s="35"/>
    </row>
    <row r="40" spans="1:19" ht="15.75" thickBot="1" x14ac:dyDescent="0.3">
      <c r="A40" s="100"/>
      <c r="B40" s="101"/>
      <c r="C40" s="102"/>
      <c r="D40" s="42">
        <v>3</v>
      </c>
      <c r="E40" s="40"/>
      <c r="F40" s="43" t="str">
        <f>IF($E40="","",IF(ISNA(VLOOKUP($E40,DD!$A$2:$C$150,2,0)),"NO SUCH DIVE",VLOOKUP($E40,DD!$A$2:$C$150,2,0)))</f>
        <v/>
      </c>
      <c r="G40" s="42" t="str">
        <f>IF($E40="","",IF(ISNA(VLOOKUP($E40,DD!$A$2:$C$150,3,0)),"",VLOOKUP($E40,DD!$A$2:$C$150,3,0)))</f>
        <v/>
      </c>
      <c r="H40" s="41"/>
      <c r="I40" s="41"/>
      <c r="J40" s="41"/>
      <c r="K40" s="41"/>
      <c r="L40" s="41"/>
      <c r="M40" s="40"/>
      <c r="N40" s="82">
        <f t="shared" si="0"/>
        <v>0</v>
      </c>
      <c r="O40" s="82">
        <f t="shared" si="34"/>
        <v>0</v>
      </c>
      <c r="Q40" s="35"/>
      <c r="R40" s="35"/>
      <c r="S40" s="35"/>
    </row>
    <row r="41" spans="1:19" ht="15.75" thickBot="1" x14ac:dyDescent="0.3">
      <c r="A41" s="100"/>
      <c r="B41" s="101"/>
      <c r="C41" s="102"/>
      <c r="D41" s="42">
        <v>4</v>
      </c>
      <c r="E41" s="40"/>
      <c r="F41" s="43" t="str">
        <f>IF($E41="","",IF(ISNA(VLOOKUP($E41,DD!$A$2:$C$150,2,0)),"NO SUCH DIVE",VLOOKUP($E41,DD!$A$2:$C$150,2,0)))</f>
        <v/>
      </c>
      <c r="G41" s="42" t="str">
        <f>IF($E41="","",IF(ISNA(VLOOKUP($E41,DD!$A$2:$C$150,3,0)),"",VLOOKUP($E41,DD!$A$2:$C$150,3,0)))</f>
        <v/>
      </c>
      <c r="H41" s="41"/>
      <c r="I41" s="41"/>
      <c r="J41" s="41"/>
      <c r="K41" s="41"/>
      <c r="L41" s="41"/>
      <c r="M41" s="40"/>
      <c r="N41" s="82">
        <f t="shared" si="0"/>
        <v>0</v>
      </c>
      <c r="O41" s="83">
        <f t="shared" si="34"/>
        <v>0</v>
      </c>
      <c r="Q41" s="35">
        <f t="shared" ref="Q41" si="35">IF(O41&lt;&gt;"",O41+A38/10000,0)</f>
        <v>1E-3</v>
      </c>
      <c r="R41" s="35">
        <f t="shared" ref="R41:S41" si="36">B38</f>
        <v>0</v>
      </c>
      <c r="S41" s="35">
        <f t="shared" si="36"/>
        <v>0</v>
      </c>
    </row>
    <row r="42" spans="1:19" x14ac:dyDescent="0.25">
      <c r="A42" s="97">
        <v>11</v>
      </c>
      <c r="B42" s="98"/>
      <c r="C42" s="99"/>
      <c r="D42" s="10">
        <v>1</v>
      </c>
      <c r="E42" s="5"/>
      <c r="F42" t="str">
        <f>IF($E42="","",IF(ISNA(VLOOKUP($E42,DD!$A$2:$C$150,2,0)),"NO SUCH DIVE",VLOOKUP($E42,DD!$A$2:$C$150,2,0)))</f>
        <v/>
      </c>
      <c r="G42" s="10" t="str">
        <f>IF($E42="","",IF(ISNA(VLOOKUP($E42,DD!$A$2:$C$150,3,0)),"",VLOOKUP($E42,DD!$A$2:$C$150,3,0)))</f>
        <v/>
      </c>
      <c r="H42" s="8"/>
      <c r="I42" s="8"/>
      <c r="J42" s="8"/>
      <c r="K42" s="8"/>
      <c r="L42" s="8"/>
      <c r="M42" s="5"/>
      <c r="N42" s="78">
        <f t="shared" si="0"/>
        <v>0</v>
      </c>
      <c r="O42" s="78">
        <f t="shared" ref="O42" si="37">IF(N42="","",N42)</f>
        <v>0</v>
      </c>
      <c r="Q42" s="36"/>
      <c r="R42" s="36"/>
      <c r="S42" s="36"/>
    </row>
    <row r="43" spans="1:19" x14ac:dyDescent="0.25">
      <c r="A43" s="97"/>
      <c r="B43" s="98"/>
      <c r="C43" s="99"/>
      <c r="D43" s="10">
        <v>2</v>
      </c>
      <c r="E43" s="5"/>
      <c r="F43" t="str">
        <f>IF($E43="","",IF(ISNA(VLOOKUP($E43,DD!$A$2:$C$150,2,0)),"NO SUCH DIVE",VLOOKUP($E43,DD!$A$2:$C$150,2,0)))</f>
        <v/>
      </c>
      <c r="G43" s="10" t="str">
        <f>IF($E43="","",IF(ISNA(VLOOKUP($E43,DD!$A$2:$C$150,3,0)),"",VLOOKUP($E43,DD!$A$2:$C$150,3,0)))</f>
        <v/>
      </c>
      <c r="H43" s="8"/>
      <c r="I43" s="8"/>
      <c r="J43" s="8"/>
      <c r="K43" s="8"/>
      <c r="L43" s="8"/>
      <c r="M43" s="5"/>
      <c r="N43" s="78">
        <f t="shared" si="0"/>
        <v>0</v>
      </c>
      <c r="O43" s="78">
        <f t="shared" ref="O43:O45" si="38">IF(N43="",O42,N43+O42)</f>
        <v>0</v>
      </c>
      <c r="Q43" s="35"/>
      <c r="R43" s="35"/>
      <c r="S43" s="35"/>
    </row>
    <row r="44" spans="1:19" ht="15.75" thickBot="1" x14ac:dyDescent="0.3">
      <c r="A44" s="97"/>
      <c r="B44" s="98"/>
      <c r="C44" s="99"/>
      <c r="D44" s="10">
        <v>3</v>
      </c>
      <c r="E44" s="5"/>
      <c r="F44" t="str">
        <f>IF($E44="","",IF(ISNA(VLOOKUP($E44,DD!$A$2:$C$150,2,0)),"NO SUCH DIVE",VLOOKUP($E44,DD!$A$2:$C$150,2,0)))</f>
        <v/>
      </c>
      <c r="G44" s="10" t="str">
        <f>IF($E44="","",IF(ISNA(VLOOKUP($E44,DD!$A$2:$C$150,3,0)),"",VLOOKUP($E44,DD!$A$2:$C$150,3,0)))</f>
        <v/>
      </c>
      <c r="H44" s="8"/>
      <c r="I44" s="8"/>
      <c r="J44" s="8"/>
      <c r="K44" s="8"/>
      <c r="L44" s="8"/>
      <c r="M44" s="5"/>
      <c r="N44" s="78">
        <f t="shared" si="0"/>
        <v>0</v>
      </c>
      <c r="O44" s="78">
        <f t="shared" si="38"/>
        <v>0</v>
      </c>
      <c r="Q44" s="35"/>
      <c r="R44" s="35"/>
      <c r="S44" s="35"/>
    </row>
    <row r="45" spans="1:19" ht="15.75" thickBot="1" x14ac:dyDescent="0.3">
      <c r="A45" s="97"/>
      <c r="B45" s="98"/>
      <c r="C45" s="99"/>
      <c r="D45" s="10">
        <v>4</v>
      </c>
      <c r="E45" s="5"/>
      <c r="F45" t="str">
        <f>IF($E45="","",IF(ISNA(VLOOKUP($E45,DD!$A$2:$C$150,2,0)),"NO SUCH DIVE",VLOOKUP($E45,DD!$A$2:$C$150,2,0)))</f>
        <v/>
      </c>
      <c r="G45" s="10" t="str">
        <f>IF($E45="","",IF(ISNA(VLOOKUP($E45,DD!$A$2:$C$150,3,0)),"",VLOOKUP($E45,DD!$A$2:$C$150,3,0)))</f>
        <v/>
      </c>
      <c r="H45" s="8"/>
      <c r="I45" s="8"/>
      <c r="J45" s="8"/>
      <c r="K45" s="8"/>
      <c r="L45" s="8"/>
      <c r="M45" s="5"/>
      <c r="N45" s="78">
        <f t="shared" si="0"/>
        <v>0</v>
      </c>
      <c r="O45" s="79">
        <f t="shared" si="38"/>
        <v>0</v>
      </c>
      <c r="Q45" s="35">
        <f t="shared" ref="Q45" si="39">IF(O45&lt;&gt;"",O45+A42/10000,0)</f>
        <v>1.1000000000000001E-3</v>
      </c>
      <c r="R45" s="35">
        <f t="shared" ref="R45:S45" si="40">B42</f>
        <v>0</v>
      </c>
      <c r="S45" s="35">
        <f t="shared" si="40"/>
        <v>0</v>
      </c>
    </row>
    <row r="46" spans="1:19" x14ac:dyDescent="0.25">
      <c r="A46" s="100">
        <v>12</v>
      </c>
      <c r="B46" s="101"/>
      <c r="C46" s="102"/>
      <c r="D46" s="42">
        <v>1</v>
      </c>
      <c r="E46" s="40"/>
      <c r="F46" s="43" t="str">
        <f>IF($E46="","",IF(ISNA(VLOOKUP($E46,DD!$A$2:$C$150,2,0)),"NO SUCH DIVE",VLOOKUP($E46,DD!$A$2:$C$150,2,0)))</f>
        <v/>
      </c>
      <c r="G46" s="42" t="str">
        <f>IF($E46="","",IF(ISNA(VLOOKUP($E46,DD!$A$2:$C$150,3,0)),"",VLOOKUP($E46,DD!$A$2:$C$150,3,0)))</f>
        <v/>
      </c>
      <c r="H46" s="41"/>
      <c r="I46" s="41"/>
      <c r="J46" s="41"/>
      <c r="K46" s="41"/>
      <c r="L46" s="41"/>
      <c r="M46" s="40"/>
      <c r="N46" s="82">
        <f t="shared" si="0"/>
        <v>0</v>
      </c>
      <c r="O46" s="82">
        <f t="shared" ref="O46" si="41">IF(N46="","",N46)</f>
        <v>0</v>
      </c>
      <c r="Q46" s="36"/>
      <c r="R46" s="36"/>
      <c r="S46" s="36"/>
    </row>
    <row r="47" spans="1:19" x14ac:dyDescent="0.25">
      <c r="A47" s="100"/>
      <c r="B47" s="101"/>
      <c r="C47" s="102"/>
      <c r="D47" s="42">
        <v>2</v>
      </c>
      <c r="E47" s="40"/>
      <c r="F47" s="43" t="str">
        <f>IF($E47="","",IF(ISNA(VLOOKUP($E47,DD!$A$2:$C$150,2,0)),"NO SUCH DIVE",VLOOKUP($E47,DD!$A$2:$C$150,2,0)))</f>
        <v/>
      </c>
      <c r="G47" s="42" t="str">
        <f>IF($E47="","",IF(ISNA(VLOOKUP($E47,DD!$A$2:$C$150,3,0)),"",VLOOKUP($E47,DD!$A$2:$C$150,3,0)))</f>
        <v/>
      </c>
      <c r="H47" s="41"/>
      <c r="I47" s="41"/>
      <c r="J47" s="41"/>
      <c r="K47" s="41"/>
      <c r="L47" s="41"/>
      <c r="M47" s="40"/>
      <c r="N47" s="82">
        <f t="shared" si="0"/>
        <v>0</v>
      </c>
      <c r="O47" s="82">
        <f t="shared" ref="O47:O49" si="42">IF(N47="",O46,N47+O46)</f>
        <v>0</v>
      </c>
      <c r="Q47" s="35"/>
      <c r="R47" s="35"/>
      <c r="S47" s="35"/>
    </row>
    <row r="48" spans="1:19" ht="15.75" thickBot="1" x14ac:dyDescent="0.3">
      <c r="A48" s="100"/>
      <c r="B48" s="101"/>
      <c r="C48" s="102"/>
      <c r="D48" s="42">
        <v>3</v>
      </c>
      <c r="E48" s="40"/>
      <c r="F48" s="43" t="str">
        <f>IF($E48="","",IF(ISNA(VLOOKUP($E48,DD!$A$2:$C$150,2,0)),"NO SUCH DIVE",VLOOKUP($E48,DD!$A$2:$C$150,2,0)))</f>
        <v/>
      </c>
      <c r="G48" s="42" t="str">
        <f>IF($E48="","",IF(ISNA(VLOOKUP($E48,DD!$A$2:$C$150,3,0)),"",VLOOKUP($E48,DD!$A$2:$C$150,3,0)))</f>
        <v/>
      </c>
      <c r="H48" s="41"/>
      <c r="I48" s="41"/>
      <c r="J48" s="41"/>
      <c r="K48" s="41"/>
      <c r="L48" s="41"/>
      <c r="M48" s="40"/>
      <c r="N48" s="82">
        <f t="shared" si="0"/>
        <v>0</v>
      </c>
      <c r="O48" s="82">
        <f t="shared" si="42"/>
        <v>0</v>
      </c>
      <c r="Q48" s="35"/>
      <c r="R48" s="35"/>
      <c r="S48" s="35"/>
    </row>
    <row r="49" spans="1:19" ht="15.75" thickBot="1" x14ac:dyDescent="0.3">
      <c r="A49" s="100"/>
      <c r="B49" s="101"/>
      <c r="C49" s="102"/>
      <c r="D49" s="42">
        <v>4</v>
      </c>
      <c r="E49" s="40"/>
      <c r="F49" s="43" t="str">
        <f>IF($E49="","",IF(ISNA(VLOOKUP($E49,DD!$A$2:$C$150,2,0)),"NO SUCH DIVE",VLOOKUP($E49,DD!$A$2:$C$150,2,0)))</f>
        <v/>
      </c>
      <c r="G49" s="42" t="str">
        <f>IF($E49="","",IF(ISNA(VLOOKUP($E49,DD!$A$2:$C$150,3,0)),"",VLOOKUP($E49,DD!$A$2:$C$150,3,0)))</f>
        <v/>
      </c>
      <c r="H49" s="41"/>
      <c r="I49" s="41"/>
      <c r="J49" s="41"/>
      <c r="K49" s="41"/>
      <c r="L49" s="41"/>
      <c r="M49" s="40"/>
      <c r="N49" s="82">
        <f t="shared" si="0"/>
        <v>0</v>
      </c>
      <c r="O49" s="83">
        <f t="shared" si="42"/>
        <v>0</v>
      </c>
      <c r="Q49" s="35">
        <f t="shared" ref="Q49" si="43">IF(O49&lt;&gt;"",O49+A46/10000,0)</f>
        <v>1.1999999999999999E-3</v>
      </c>
      <c r="R49" s="35">
        <f t="shared" ref="R49:S49" si="44">B46</f>
        <v>0</v>
      </c>
      <c r="S49" s="35">
        <f t="shared" si="44"/>
        <v>0</v>
      </c>
    </row>
    <row r="50" spans="1:19" x14ac:dyDescent="0.25">
      <c r="A50" s="97">
        <v>13</v>
      </c>
      <c r="B50" s="98"/>
      <c r="C50" s="99"/>
      <c r="D50" s="10">
        <v>1</v>
      </c>
      <c r="E50" s="5"/>
      <c r="F50" t="str">
        <f>IF($E50="","",IF(ISNA(VLOOKUP($E50,DD!$A$2:$C$150,2,0)),"NO SUCH DIVE",VLOOKUP($E50,DD!$A$2:$C$150,2,0)))</f>
        <v/>
      </c>
      <c r="G50" s="10" t="str">
        <f>IF($E50="","",IF(ISNA(VLOOKUP($E50,DD!$A$2:$C$150,3,0)),"",VLOOKUP($E50,DD!$A$2:$C$150,3,0)))</f>
        <v/>
      </c>
      <c r="H50" s="8"/>
      <c r="I50" s="8"/>
      <c r="J50" s="8"/>
      <c r="K50" s="8"/>
      <c r="L50" s="8"/>
      <c r="M50" s="5"/>
      <c r="N50" s="78">
        <f t="shared" si="0"/>
        <v>0</v>
      </c>
      <c r="O50" s="78">
        <f t="shared" ref="O50" si="45">IF(N50="","",N50)</f>
        <v>0</v>
      </c>
      <c r="Q50" s="36"/>
      <c r="R50" s="36"/>
      <c r="S50" s="36"/>
    </row>
    <row r="51" spans="1:19" x14ac:dyDescent="0.25">
      <c r="A51" s="97"/>
      <c r="B51" s="98"/>
      <c r="C51" s="99"/>
      <c r="D51" s="10">
        <v>2</v>
      </c>
      <c r="E51" s="5"/>
      <c r="F51" t="str">
        <f>IF($E51="","",IF(ISNA(VLOOKUP($E51,DD!$A$2:$C$150,2,0)),"NO SUCH DIVE",VLOOKUP($E51,DD!$A$2:$C$150,2,0)))</f>
        <v/>
      </c>
      <c r="G51" s="10" t="str">
        <f>IF($E51="","",IF(ISNA(VLOOKUP($E51,DD!$A$2:$C$150,3,0)),"",VLOOKUP($E51,DD!$A$2:$C$150,3,0)))</f>
        <v/>
      </c>
      <c r="H51" s="8"/>
      <c r="I51" s="8"/>
      <c r="J51" s="8"/>
      <c r="K51" s="8"/>
      <c r="L51" s="8"/>
      <c r="M51" s="5"/>
      <c r="N51" s="78">
        <f t="shared" si="0"/>
        <v>0</v>
      </c>
      <c r="O51" s="78">
        <f t="shared" ref="O51:O53" si="46">IF(N51="",O50,N51+O50)</f>
        <v>0</v>
      </c>
      <c r="Q51" s="35"/>
      <c r="R51" s="35"/>
      <c r="S51" s="35"/>
    </row>
    <row r="52" spans="1:19" ht="15.75" thickBot="1" x14ac:dyDescent="0.3">
      <c r="A52" s="97"/>
      <c r="B52" s="98"/>
      <c r="C52" s="99"/>
      <c r="D52" s="10">
        <v>3</v>
      </c>
      <c r="E52" s="5"/>
      <c r="F52" t="str">
        <f>IF($E52="","",IF(ISNA(VLOOKUP($E52,DD!$A$2:$C$150,2,0)),"NO SUCH DIVE",VLOOKUP($E52,DD!$A$2:$C$150,2,0)))</f>
        <v/>
      </c>
      <c r="G52" s="10" t="str">
        <f>IF($E52="","",IF(ISNA(VLOOKUP($E52,DD!$A$2:$C$150,3,0)),"",VLOOKUP($E52,DD!$A$2:$C$150,3,0)))</f>
        <v/>
      </c>
      <c r="H52" s="8"/>
      <c r="I52" s="8"/>
      <c r="J52" s="8"/>
      <c r="K52" s="8"/>
      <c r="L52" s="8"/>
      <c r="M52" s="5"/>
      <c r="N52" s="78">
        <f t="shared" si="0"/>
        <v>0</v>
      </c>
      <c r="O52" s="78">
        <f t="shared" si="46"/>
        <v>0</v>
      </c>
      <c r="Q52" s="35"/>
      <c r="R52" s="35"/>
      <c r="S52" s="35"/>
    </row>
    <row r="53" spans="1:19" ht="15.75" thickBot="1" x14ac:dyDescent="0.3">
      <c r="A53" s="97"/>
      <c r="B53" s="98"/>
      <c r="C53" s="99"/>
      <c r="D53" s="10">
        <v>4</v>
      </c>
      <c r="E53" s="5"/>
      <c r="F53" t="str">
        <f>IF($E53="","",IF(ISNA(VLOOKUP($E53,DD!$A$2:$C$150,2,0)),"NO SUCH DIVE",VLOOKUP($E53,DD!$A$2:$C$150,2,0)))</f>
        <v/>
      </c>
      <c r="G53" s="10" t="str">
        <f>IF($E53="","",IF(ISNA(VLOOKUP($E53,DD!$A$2:$C$150,3,0)),"",VLOOKUP($E53,DD!$A$2:$C$150,3,0)))</f>
        <v/>
      </c>
      <c r="H53" s="8"/>
      <c r="I53" s="8"/>
      <c r="J53" s="8"/>
      <c r="K53" s="8"/>
      <c r="L53" s="8"/>
      <c r="M53" s="5"/>
      <c r="N53" s="78">
        <f t="shared" si="0"/>
        <v>0</v>
      </c>
      <c r="O53" s="79">
        <f t="shared" si="46"/>
        <v>0</v>
      </c>
      <c r="Q53" s="35">
        <f t="shared" ref="Q53" si="47">IF(O53&lt;&gt;"",O53+A50/10000,0)</f>
        <v>1.2999999999999999E-3</v>
      </c>
      <c r="R53" s="35">
        <f t="shared" ref="R53:S53" si="48">B50</f>
        <v>0</v>
      </c>
      <c r="S53" s="35">
        <f t="shared" si="48"/>
        <v>0</v>
      </c>
    </row>
    <row r="54" spans="1:19" x14ac:dyDescent="0.25">
      <c r="A54" s="100">
        <v>14</v>
      </c>
      <c r="B54" s="101"/>
      <c r="C54" s="102"/>
      <c r="D54" s="42">
        <v>1</v>
      </c>
      <c r="E54" s="40"/>
      <c r="F54" s="43" t="str">
        <f>IF($E54="","",IF(ISNA(VLOOKUP($E54,DD!$A$2:$C$150,2,0)),"NO SUCH DIVE",VLOOKUP($E54,DD!$A$2:$C$150,2,0)))</f>
        <v/>
      </c>
      <c r="G54" s="42" t="str">
        <f>IF($E54="","",IF(ISNA(VLOOKUP($E54,DD!$A$2:$C$150,3,0)),"",VLOOKUP($E54,DD!$A$2:$C$150,3,0)))</f>
        <v/>
      </c>
      <c r="H54" s="41"/>
      <c r="I54" s="41"/>
      <c r="J54" s="41"/>
      <c r="K54" s="41"/>
      <c r="L54" s="41"/>
      <c r="M54" s="40"/>
      <c r="N54" s="82">
        <f t="shared" si="0"/>
        <v>0</v>
      </c>
      <c r="O54" s="82">
        <f t="shared" ref="O54" si="49">IF(N54="","",N54)</f>
        <v>0</v>
      </c>
      <c r="Q54" s="36"/>
      <c r="R54" s="36"/>
      <c r="S54" s="36"/>
    </row>
    <row r="55" spans="1:19" x14ac:dyDescent="0.25">
      <c r="A55" s="100"/>
      <c r="B55" s="101"/>
      <c r="C55" s="102"/>
      <c r="D55" s="42">
        <v>2</v>
      </c>
      <c r="E55" s="40"/>
      <c r="F55" s="43" t="str">
        <f>IF($E55="","",IF(ISNA(VLOOKUP($E55,DD!$A$2:$C$150,2,0)),"NO SUCH DIVE",VLOOKUP($E55,DD!$A$2:$C$150,2,0)))</f>
        <v/>
      </c>
      <c r="G55" s="42" t="str">
        <f>IF($E55="","",IF(ISNA(VLOOKUP($E55,DD!$A$2:$C$150,3,0)),"",VLOOKUP($E55,DD!$A$2:$C$150,3,0)))</f>
        <v/>
      </c>
      <c r="H55" s="41"/>
      <c r="I55" s="41"/>
      <c r="J55" s="41"/>
      <c r="K55" s="41"/>
      <c r="L55" s="41"/>
      <c r="M55" s="40"/>
      <c r="N55" s="82">
        <f t="shared" si="0"/>
        <v>0</v>
      </c>
      <c r="O55" s="82">
        <f t="shared" ref="O55:O57" si="50">IF(N55="",O54,N55+O54)</f>
        <v>0</v>
      </c>
      <c r="Q55" s="35"/>
      <c r="R55" s="35"/>
      <c r="S55" s="35"/>
    </row>
    <row r="56" spans="1:19" ht="15.75" thickBot="1" x14ac:dyDescent="0.3">
      <c r="A56" s="100"/>
      <c r="B56" s="101"/>
      <c r="C56" s="102"/>
      <c r="D56" s="42">
        <v>3</v>
      </c>
      <c r="E56" s="40"/>
      <c r="F56" s="43" t="str">
        <f>IF($E56="","",IF(ISNA(VLOOKUP($E56,DD!$A$2:$C$150,2,0)),"NO SUCH DIVE",VLOOKUP($E56,DD!$A$2:$C$150,2,0)))</f>
        <v/>
      </c>
      <c r="G56" s="42" t="str">
        <f>IF($E56="","",IF(ISNA(VLOOKUP($E56,DD!$A$2:$C$150,3,0)),"",VLOOKUP($E56,DD!$A$2:$C$150,3,0)))</f>
        <v/>
      </c>
      <c r="H56" s="41"/>
      <c r="I56" s="41"/>
      <c r="J56" s="41"/>
      <c r="K56" s="41"/>
      <c r="L56" s="41"/>
      <c r="M56" s="40"/>
      <c r="N56" s="82">
        <f t="shared" si="0"/>
        <v>0</v>
      </c>
      <c r="O56" s="82">
        <f t="shared" si="50"/>
        <v>0</v>
      </c>
      <c r="Q56" s="35"/>
      <c r="R56" s="35"/>
      <c r="S56" s="35"/>
    </row>
    <row r="57" spans="1:19" ht="15.75" thickBot="1" x14ac:dyDescent="0.3">
      <c r="A57" s="100"/>
      <c r="B57" s="101"/>
      <c r="C57" s="102"/>
      <c r="D57" s="42">
        <v>4</v>
      </c>
      <c r="E57" s="40"/>
      <c r="F57" s="43" t="str">
        <f>IF($E57="","",IF(ISNA(VLOOKUP($E57,DD!$A$2:$C$150,2,0)),"NO SUCH DIVE",VLOOKUP($E57,DD!$A$2:$C$150,2,0)))</f>
        <v/>
      </c>
      <c r="G57" s="42" t="str">
        <f>IF($E57="","",IF(ISNA(VLOOKUP($E57,DD!$A$2:$C$150,3,0)),"",VLOOKUP($E57,DD!$A$2:$C$150,3,0)))</f>
        <v/>
      </c>
      <c r="H57" s="41"/>
      <c r="I57" s="41"/>
      <c r="J57" s="41"/>
      <c r="K57" s="41"/>
      <c r="L57" s="41"/>
      <c r="M57" s="40"/>
      <c r="N57" s="82">
        <f t="shared" si="0"/>
        <v>0</v>
      </c>
      <c r="O57" s="83">
        <f t="shared" si="50"/>
        <v>0</v>
      </c>
      <c r="Q57" s="35">
        <f t="shared" ref="Q57" si="51">IF(O57&lt;&gt;"",O57+A54/10000,0)</f>
        <v>1.4E-3</v>
      </c>
      <c r="R57" s="35">
        <f t="shared" ref="R57:S57" si="52">B54</f>
        <v>0</v>
      </c>
      <c r="S57" s="35">
        <f t="shared" si="52"/>
        <v>0</v>
      </c>
    </row>
    <row r="58" spans="1:19" x14ac:dyDescent="0.25">
      <c r="A58" s="97">
        <v>15</v>
      </c>
      <c r="B58" s="98"/>
      <c r="C58" s="99"/>
      <c r="D58" s="10">
        <v>1</v>
      </c>
      <c r="E58" s="5"/>
      <c r="F58" t="str">
        <f>IF($E58="","",IF(ISNA(VLOOKUP($E58,DD!$A$2:$C$150,2,0)),"NO SUCH DIVE",VLOOKUP($E58,DD!$A$2:$C$150,2,0)))</f>
        <v/>
      </c>
      <c r="G58" s="10" t="str">
        <f>IF($E58="","",IF(ISNA(VLOOKUP($E58,DD!$A$2:$C$150,3,0)),"",VLOOKUP($E58,DD!$A$2:$C$150,3,0)))</f>
        <v/>
      </c>
      <c r="H58" s="8"/>
      <c r="I58" s="8"/>
      <c r="J58" s="8"/>
      <c r="K58" s="8"/>
      <c r="L58" s="8"/>
      <c r="M58" s="5"/>
      <c r="N58" s="78">
        <f t="shared" si="0"/>
        <v>0</v>
      </c>
      <c r="O58" s="78">
        <f t="shared" ref="O58" si="53">IF(N58="","",N58)</f>
        <v>0</v>
      </c>
      <c r="Q58" s="36"/>
      <c r="R58" s="36"/>
      <c r="S58" s="36"/>
    </row>
    <row r="59" spans="1:19" x14ac:dyDescent="0.25">
      <c r="A59" s="97"/>
      <c r="B59" s="98"/>
      <c r="C59" s="99"/>
      <c r="D59" s="10">
        <v>2</v>
      </c>
      <c r="E59" s="5"/>
      <c r="F59" t="str">
        <f>IF($E59="","",IF(ISNA(VLOOKUP($E59,DD!$A$2:$C$150,2,0)),"NO SUCH DIVE",VLOOKUP($E59,DD!$A$2:$C$150,2,0)))</f>
        <v/>
      </c>
      <c r="G59" s="10" t="str">
        <f>IF($E59="","",IF(ISNA(VLOOKUP($E59,DD!$A$2:$C$150,3,0)),"",VLOOKUP($E59,DD!$A$2:$C$150,3,0)))</f>
        <v/>
      </c>
      <c r="H59" s="8"/>
      <c r="I59" s="8"/>
      <c r="J59" s="8"/>
      <c r="K59" s="8"/>
      <c r="L59" s="8"/>
      <c r="M59" s="5"/>
      <c r="N59" s="78">
        <f t="shared" si="0"/>
        <v>0</v>
      </c>
      <c r="O59" s="78">
        <f t="shared" ref="O59:O61" si="54">IF(N59="",O58,N59+O58)</f>
        <v>0</v>
      </c>
      <c r="Q59" s="35"/>
      <c r="R59" s="35"/>
      <c r="S59" s="35"/>
    </row>
    <row r="60" spans="1:19" ht="15.75" thickBot="1" x14ac:dyDescent="0.3">
      <c r="A60" s="97"/>
      <c r="B60" s="98"/>
      <c r="C60" s="99"/>
      <c r="D60" s="10">
        <v>3</v>
      </c>
      <c r="E60" s="5"/>
      <c r="F60" t="str">
        <f>IF($E60="","",IF(ISNA(VLOOKUP($E60,DD!$A$2:$C$150,2,0)),"NO SUCH DIVE",VLOOKUP($E60,DD!$A$2:$C$150,2,0)))</f>
        <v/>
      </c>
      <c r="G60" s="10" t="str">
        <f>IF($E60="","",IF(ISNA(VLOOKUP($E60,DD!$A$2:$C$150,3,0)),"",VLOOKUP($E60,DD!$A$2:$C$150,3,0)))</f>
        <v/>
      </c>
      <c r="H60" s="8"/>
      <c r="I60" s="8"/>
      <c r="J60" s="8"/>
      <c r="K60" s="8"/>
      <c r="L60" s="8"/>
      <c r="M60" s="5"/>
      <c r="N60" s="78">
        <f t="shared" si="0"/>
        <v>0</v>
      </c>
      <c r="O60" s="78">
        <f t="shared" si="54"/>
        <v>0</v>
      </c>
      <c r="Q60" s="35"/>
      <c r="R60" s="35"/>
      <c r="S60" s="35"/>
    </row>
    <row r="61" spans="1:19" ht="15.75" thickBot="1" x14ac:dyDescent="0.3">
      <c r="A61" s="97"/>
      <c r="B61" s="98"/>
      <c r="C61" s="99"/>
      <c r="D61" s="10">
        <v>4</v>
      </c>
      <c r="E61" s="5"/>
      <c r="F61" t="str">
        <f>IF($E61="","",IF(ISNA(VLOOKUP($E61,DD!$A$2:$C$150,2,0)),"NO SUCH DIVE",VLOOKUP($E61,DD!$A$2:$C$150,2,0)))</f>
        <v/>
      </c>
      <c r="G61" s="10" t="str">
        <f>IF($E61="","",IF(ISNA(VLOOKUP($E61,DD!$A$2:$C$150,3,0)),"",VLOOKUP($E61,DD!$A$2:$C$150,3,0)))</f>
        <v/>
      </c>
      <c r="H61" s="8"/>
      <c r="I61" s="8"/>
      <c r="J61" s="8"/>
      <c r="K61" s="8"/>
      <c r="L61" s="8"/>
      <c r="M61" s="5"/>
      <c r="N61" s="78">
        <f t="shared" si="0"/>
        <v>0</v>
      </c>
      <c r="O61" s="79">
        <f t="shared" si="54"/>
        <v>0</v>
      </c>
      <c r="Q61" s="35">
        <f t="shared" ref="Q61" si="55">IF(O61&lt;&gt;"",O61+A58/10000,0)</f>
        <v>1.5E-3</v>
      </c>
      <c r="R61" s="35">
        <f t="shared" ref="R61:S61" si="56">B58</f>
        <v>0</v>
      </c>
      <c r="S61" s="35">
        <f t="shared" si="56"/>
        <v>0</v>
      </c>
    </row>
    <row r="62" spans="1:19" x14ac:dyDescent="0.25">
      <c r="A62" s="100">
        <v>16</v>
      </c>
      <c r="B62" s="101"/>
      <c r="C62" s="102"/>
      <c r="D62" s="42">
        <v>1</v>
      </c>
      <c r="E62" s="40"/>
      <c r="F62" s="43" t="str">
        <f>IF($E62="","",IF(ISNA(VLOOKUP($E62,DD!$A$2:$C$150,2,0)),"NO SUCH DIVE",VLOOKUP($E62,DD!$A$2:$C$150,2,0)))</f>
        <v/>
      </c>
      <c r="G62" s="42" t="str">
        <f>IF($E62="","",IF(ISNA(VLOOKUP($E62,DD!$A$2:$C$150,3,0)),"",VLOOKUP($E62,DD!$A$2:$C$150,3,0)))</f>
        <v/>
      </c>
      <c r="H62" s="41"/>
      <c r="I62" s="41"/>
      <c r="J62" s="41"/>
      <c r="K62" s="41"/>
      <c r="L62" s="41"/>
      <c r="M62" s="40"/>
      <c r="N62" s="82">
        <f t="shared" si="0"/>
        <v>0</v>
      </c>
      <c r="O62" s="82">
        <f t="shared" ref="O62" si="57">IF(N62="","",N62)</f>
        <v>0</v>
      </c>
      <c r="Q62" s="36"/>
      <c r="R62" s="36"/>
      <c r="S62" s="36"/>
    </row>
    <row r="63" spans="1:19" x14ac:dyDescent="0.25">
      <c r="A63" s="100"/>
      <c r="B63" s="101"/>
      <c r="C63" s="102"/>
      <c r="D63" s="42">
        <v>2</v>
      </c>
      <c r="E63" s="40"/>
      <c r="F63" s="43" t="str">
        <f>IF($E63="","",IF(ISNA(VLOOKUP($E63,DD!$A$2:$C$150,2,0)),"NO SUCH DIVE",VLOOKUP($E63,DD!$A$2:$C$150,2,0)))</f>
        <v/>
      </c>
      <c r="G63" s="42" t="str">
        <f>IF($E63="","",IF(ISNA(VLOOKUP($E63,DD!$A$2:$C$150,3,0)),"",VLOOKUP($E63,DD!$A$2:$C$150,3,0)))</f>
        <v/>
      </c>
      <c r="H63" s="41"/>
      <c r="I63" s="41"/>
      <c r="J63" s="41"/>
      <c r="K63" s="41"/>
      <c r="L63" s="41"/>
      <c r="M63" s="40"/>
      <c r="N63" s="82">
        <f t="shared" si="0"/>
        <v>0</v>
      </c>
      <c r="O63" s="82">
        <f t="shared" ref="O63:O65" si="58">IF(N63="",O62,N63+O62)</f>
        <v>0</v>
      </c>
      <c r="Q63" s="35"/>
      <c r="R63" s="35"/>
      <c r="S63" s="35"/>
    </row>
    <row r="64" spans="1:19" ht="15.75" thickBot="1" x14ac:dyDescent="0.3">
      <c r="A64" s="100"/>
      <c r="B64" s="101"/>
      <c r="C64" s="102"/>
      <c r="D64" s="42">
        <v>3</v>
      </c>
      <c r="E64" s="40"/>
      <c r="F64" s="43" t="str">
        <f>IF($E64="","",IF(ISNA(VLOOKUP($E64,DD!$A$2:$C$150,2,0)),"NO SUCH DIVE",VLOOKUP($E64,DD!$A$2:$C$150,2,0)))</f>
        <v/>
      </c>
      <c r="G64" s="42" t="str">
        <f>IF($E64="","",IF(ISNA(VLOOKUP($E64,DD!$A$2:$C$150,3,0)),"",VLOOKUP($E64,DD!$A$2:$C$150,3,0)))</f>
        <v/>
      </c>
      <c r="H64" s="41"/>
      <c r="I64" s="41"/>
      <c r="J64" s="41"/>
      <c r="K64" s="41"/>
      <c r="L64" s="41"/>
      <c r="M64" s="40"/>
      <c r="N64" s="82">
        <f t="shared" si="0"/>
        <v>0</v>
      </c>
      <c r="O64" s="82">
        <f t="shared" si="58"/>
        <v>0</v>
      </c>
      <c r="Q64" s="35"/>
      <c r="R64" s="35"/>
      <c r="S64" s="35"/>
    </row>
    <row r="65" spans="1:19" ht="15.75" thickBot="1" x14ac:dyDescent="0.3">
      <c r="A65" s="100"/>
      <c r="B65" s="101"/>
      <c r="C65" s="102"/>
      <c r="D65" s="42">
        <v>4</v>
      </c>
      <c r="E65" s="40"/>
      <c r="F65" s="43" t="str">
        <f>IF($E65="","",IF(ISNA(VLOOKUP($E65,DD!$A$2:$C$150,2,0)),"NO SUCH DIVE",VLOOKUP($E65,DD!$A$2:$C$150,2,0)))</f>
        <v/>
      </c>
      <c r="G65" s="42" t="str">
        <f>IF($E65="","",IF(ISNA(VLOOKUP($E65,DD!$A$2:$C$150,3,0)),"",VLOOKUP($E65,DD!$A$2:$C$150,3,0)))</f>
        <v/>
      </c>
      <c r="H65" s="41"/>
      <c r="I65" s="41"/>
      <c r="J65" s="41"/>
      <c r="K65" s="41"/>
      <c r="L65" s="41"/>
      <c r="M65" s="40"/>
      <c r="N65" s="82">
        <f t="shared" si="0"/>
        <v>0</v>
      </c>
      <c r="O65" s="83">
        <f t="shared" si="58"/>
        <v>0</v>
      </c>
      <c r="Q65" s="35">
        <f t="shared" ref="Q65" si="59">IF(O65&lt;&gt;"",O65+A62/10000,0)</f>
        <v>1.6000000000000001E-3</v>
      </c>
      <c r="R65" s="35">
        <f t="shared" ref="R65:S65" si="60">B62</f>
        <v>0</v>
      </c>
      <c r="S65" s="35">
        <f t="shared" si="60"/>
        <v>0</v>
      </c>
    </row>
    <row r="66" spans="1:19" x14ac:dyDescent="0.25">
      <c r="A66" s="97">
        <v>17</v>
      </c>
      <c r="B66" s="98"/>
      <c r="C66" s="99"/>
      <c r="D66" s="10">
        <v>1</v>
      </c>
      <c r="E66" s="5"/>
      <c r="F66" t="str">
        <f>IF($E66="","",IF(ISNA(VLOOKUP($E66,DD!$A$2:$C$150,2,0)),"NO SUCH DIVE",VLOOKUP($E66,DD!$A$2:$C$150,2,0)))</f>
        <v/>
      </c>
      <c r="G66" s="10" t="str">
        <f>IF($E66="","",IF(ISNA(VLOOKUP($E66,DD!$A$2:$C$150,3,0)),"",VLOOKUP($E66,DD!$A$2:$C$150,3,0)))</f>
        <v/>
      </c>
      <c r="H66" s="8"/>
      <c r="I66" s="8"/>
      <c r="J66" s="8"/>
      <c r="K66" s="8"/>
      <c r="L66" s="8"/>
      <c r="M66" s="5"/>
      <c r="N66" s="78">
        <f t="shared" si="0"/>
        <v>0</v>
      </c>
      <c r="O66" s="78">
        <f t="shared" ref="O66" si="61">IF(N66="","",N66)</f>
        <v>0</v>
      </c>
      <c r="Q66" s="36"/>
      <c r="R66" s="36"/>
      <c r="S66" s="36"/>
    </row>
    <row r="67" spans="1:19" x14ac:dyDescent="0.25">
      <c r="A67" s="97"/>
      <c r="B67" s="98"/>
      <c r="C67" s="99"/>
      <c r="D67" s="10">
        <v>2</v>
      </c>
      <c r="E67" s="5"/>
      <c r="F67" t="str">
        <f>IF($E67="","",IF(ISNA(VLOOKUP($E67,DD!$A$2:$C$150,2,0)),"NO SUCH DIVE",VLOOKUP($E67,DD!$A$2:$C$150,2,0)))</f>
        <v/>
      </c>
      <c r="G67" s="10" t="str">
        <f>IF($E67="","",IF(ISNA(VLOOKUP($E67,DD!$A$2:$C$150,3,0)),"",VLOOKUP($E67,DD!$A$2:$C$150,3,0)))</f>
        <v/>
      </c>
      <c r="H67" s="8"/>
      <c r="I67" s="8"/>
      <c r="J67" s="8"/>
      <c r="K67" s="8"/>
      <c r="L67" s="8"/>
      <c r="M67" s="5"/>
      <c r="N67" s="78">
        <f t="shared" ref="N67:N97" si="62">IF(G67="",0,IF(COUNT(H67:L67)=3,IF(M67&lt;&gt;"",(SUM(H67:J67)-6)*G67,SUM(H67:J67)*G67),IF(M67&lt;&gt;"",(SUM(H67:L67)-MAX(H67:L67)-MIN(H67:L67)-6)*G67,(SUM(H67:L67)-MAX(H67:L67)-MIN(H67:L67))*G67)))</f>
        <v>0</v>
      </c>
      <c r="O67" s="78">
        <f t="shared" ref="O67:O69" si="63">IF(N67="",O66,N67+O66)</f>
        <v>0</v>
      </c>
      <c r="Q67" s="35"/>
      <c r="R67" s="35"/>
      <c r="S67" s="35"/>
    </row>
    <row r="68" spans="1:19" ht="15.75" thickBot="1" x14ac:dyDescent="0.3">
      <c r="A68" s="97"/>
      <c r="B68" s="98"/>
      <c r="C68" s="99"/>
      <c r="D68" s="10">
        <v>3</v>
      </c>
      <c r="E68" s="5"/>
      <c r="F68" t="str">
        <f>IF($E68="","",IF(ISNA(VLOOKUP($E68,DD!$A$2:$C$150,2,0)),"NO SUCH DIVE",VLOOKUP($E68,DD!$A$2:$C$150,2,0)))</f>
        <v/>
      </c>
      <c r="G68" s="10" t="str">
        <f>IF($E68="","",IF(ISNA(VLOOKUP($E68,DD!$A$2:$C$150,3,0)),"",VLOOKUP($E68,DD!$A$2:$C$150,3,0)))</f>
        <v/>
      </c>
      <c r="H68" s="8"/>
      <c r="I68" s="8"/>
      <c r="J68" s="8"/>
      <c r="K68" s="8"/>
      <c r="L68" s="8"/>
      <c r="M68" s="5"/>
      <c r="N68" s="78">
        <f t="shared" si="62"/>
        <v>0</v>
      </c>
      <c r="O68" s="78">
        <f t="shared" si="63"/>
        <v>0</v>
      </c>
      <c r="Q68" s="35"/>
      <c r="R68" s="35"/>
      <c r="S68" s="35"/>
    </row>
    <row r="69" spans="1:19" ht="15.75" thickBot="1" x14ac:dyDescent="0.3">
      <c r="A69" s="97"/>
      <c r="B69" s="98"/>
      <c r="C69" s="99"/>
      <c r="D69" s="10">
        <v>4</v>
      </c>
      <c r="E69" s="5"/>
      <c r="F69" t="str">
        <f>IF($E69="","",IF(ISNA(VLOOKUP($E69,DD!$A$2:$C$150,2,0)),"NO SUCH DIVE",VLOOKUP($E69,DD!$A$2:$C$150,2,0)))</f>
        <v/>
      </c>
      <c r="G69" s="10" t="str">
        <f>IF($E69="","",IF(ISNA(VLOOKUP($E69,DD!$A$2:$C$150,3,0)),"",VLOOKUP($E69,DD!$A$2:$C$150,3,0)))</f>
        <v/>
      </c>
      <c r="H69" s="8"/>
      <c r="I69" s="8"/>
      <c r="J69" s="8"/>
      <c r="K69" s="8"/>
      <c r="L69" s="8"/>
      <c r="M69" s="5"/>
      <c r="N69" s="78">
        <f t="shared" si="62"/>
        <v>0</v>
      </c>
      <c r="O69" s="79">
        <f t="shared" si="63"/>
        <v>0</v>
      </c>
      <c r="Q69" s="35">
        <f t="shared" ref="Q69" si="64">IF(O69&lt;&gt;"",O69+A66/10000,0)</f>
        <v>1.6999999999999999E-3</v>
      </c>
      <c r="R69" s="35">
        <f t="shared" ref="R69:S69" si="65">B66</f>
        <v>0</v>
      </c>
      <c r="S69" s="35">
        <f t="shared" si="65"/>
        <v>0</v>
      </c>
    </row>
    <row r="70" spans="1:19" x14ac:dyDescent="0.25">
      <c r="A70" s="100">
        <v>18</v>
      </c>
      <c r="B70" s="101"/>
      <c r="C70" s="102"/>
      <c r="D70" s="42">
        <v>1</v>
      </c>
      <c r="E70" s="40"/>
      <c r="F70" s="43" t="str">
        <f>IF($E70="","",IF(ISNA(VLOOKUP($E70,DD!$A$2:$C$150,2,0)),"NO SUCH DIVE",VLOOKUP($E70,DD!$A$2:$C$150,2,0)))</f>
        <v/>
      </c>
      <c r="G70" s="42" t="str">
        <f>IF($E70="","",IF(ISNA(VLOOKUP($E70,DD!$A$2:$C$150,3,0)),"",VLOOKUP($E70,DD!$A$2:$C$150,3,0)))</f>
        <v/>
      </c>
      <c r="H70" s="41"/>
      <c r="I70" s="41"/>
      <c r="J70" s="41"/>
      <c r="K70" s="41"/>
      <c r="L70" s="41"/>
      <c r="M70" s="40"/>
      <c r="N70" s="82">
        <f t="shared" si="62"/>
        <v>0</v>
      </c>
      <c r="O70" s="82">
        <f t="shared" ref="O70" si="66">IF(N70="","",N70)</f>
        <v>0</v>
      </c>
      <c r="Q70" s="36"/>
      <c r="R70" s="36"/>
      <c r="S70" s="36"/>
    </row>
    <row r="71" spans="1:19" x14ac:dyDescent="0.25">
      <c r="A71" s="100"/>
      <c r="B71" s="101"/>
      <c r="C71" s="102"/>
      <c r="D71" s="42">
        <v>2</v>
      </c>
      <c r="E71" s="40"/>
      <c r="F71" s="43" t="str">
        <f>IF($E71="","",IF(ISNA(VLOOKUP($E71,DD!$A$2:$C$150,2,0)),"NO SUCH DIVE",VLOOKUP($E71,DD!$A$2:$C$150,2,0)))</f>
        <v/>
      </c>
      <c r="G71" s="42" t="str">
        <f>IF($E71="","",IF(ISNA(VLOOKUP($E71,DD!$A$2:$C$150,3,0)),"",VLOOKUP($E71,DD!$A$2:$C$150,3,0)))</f>
        <v/>
      </c>
      <c r="H71" s="41"/>
      <c r="I71" s="41"/>
      <c r="J71" s="41"/>
      <c r="K71" s="41"/>
      <c r="L71" s="41"/>
      <c r="M71" s="40"/>
      <c r="N71" s="82">
        <f t="shared" si="62"/>
        <v>0</v>
      </c>
      <c r="O71" s="82">
        <f t="shared" ref="O71:O73" si="67">IF(N71="",O70,N71+O70)</f>
        <v>0</v>
      </c>
      <c r="Q71" s="35"/>
      <c r="R71" s="35"/>
      <c r="S71" s="35"/>
    </row>
    <row r="72" spans="1:19" ht="15.75" thickBot="1" x14ac:dyDescent="0.3">
      <c r="A72" s="100"/>
      <c r="B72" s="101"/>
      <c r="C72" s="102"/>
      <c r="D72" s="42">
        <v>3</v>
      </c>
      <c r="E72" s="40"/>
      <c r="F72" s="43" t="str">
        <f>IF($E72="","",IF(ISNA(VLOOKUP($E72,DD!$A$2:$C$150,2,0)),"NO SUCH DIVE",VLOOKUP($E72,DD!$A$2:$C$150,2,0)))</f>
        <v/>
      </c>
      <c r="G72" s="42" t="str">
        <f>IF($E72="","",IF(ISNA(VLOOKUP($E72,DD!$A$2:$C$150,3,0)),"",VLOOKUP($E72,DD!$A$2:$C$150,3,0)))</f>
        <v/>
      </c>
      <c r="H72" s="41"/>
      <c r="I72" s="41"/>
      <c r="J72" s="41"/>
      <c r="K72" s="41"/>
      <c r="L72" s="41"/>
      <c r="M72" s="40"/>
      <c r="N72" s="82">
        <f t="shared" si="62"/>
        <v>0</v>
      </c>
      <c r="O72" s="82">
        <f t="shared" si="67"/>
        <v>0</v>
      </c>
      <c r="Q72" s="35"/>
      <c r="R72" s="35"/>
      <c r="S72" s="35"/>
    </row>
    <row r="73" spans="1:19" ht="15.75" thickBot="1" x14ac:dyDescent="0.3">
      <c r="A73" s="100"/>
      <c r="B73" s="101"/>
      <c r="C73" s="102"/>
      <c r="D73" s="42">
        <v>4</v>
      </c>
      <c r="E73" s="40"/>
      <c r="F73" s="43" t="str">
        <f>IF($E73="","",IF(ISNA(VLOOKUP($E73,DD!$A$2:$C$150,2,0)),"NO SUCH DIVE",VLOOKUP($E73,DD!$A$2:$C$150,2,0)))</f>
        <v/>
      </c>
      <c r="G73" s="42" t="str">
        <f>IF($E73="","",IF(ISNA(VLOOKUP($E73,DD!$A$2:$C$150,3,0)),"",VLOOKUP($E73,DD!$A$2:$C$150,3,0)))</f>
        <v/>
      </c>
      <c r="H73" s="41"/>
      <c r="I73" s="41"/>
      <c r="J73" s="41"/>
      <c r="K73" s="41"/>
      <c r="L73" s="41"/>
      <c r="M73" s="40"/>
      <c r="N73" s="82">
        <f t="shared" si="62"/>
        <v>0</v>
      </c>
      <c r="O73" s="83">
        <f t="shared" si="67"/>
        <v>0</v>
      </c>
      <c r="Q73" s="35">
        <f t="shared" ref="Q73" si="68">IF(O73&lt;&gt;"",O73+A70/10000,0)</f>
        <v>1.8E-3</v>
      </c>
      <c r="R73" s="35">
        <f t="shared" ref="R73:S73" si="69">B70</f>
        <v>0</v>
      </c>
      <c r="S73" s="35">
        <f t="shared" si="69"/>
        <v>0</v>
      </c>
    </row>
    <row r="74" spans="1:19" x14ac:dyDescent="0.25">
      <c r="A74" s="97">
        <v>19</v>
      </c>
      <c r="B74" s="98"/>
      <c r="C74" s="99"/>
      <c r="D74" s="10">
        <v>1</v>
      </c>
      <c r="E74" s="5"/>
      <c r="F74" t="str">
        <f>IF($E74="","",IF(ISNA(VLOOKUP($E74,DD!$A$2:$C$150,2,0)),"NO SUCH DIVE",VLOOKUP($E74,DD!$A$2:$C$150,2,0)))</f>
        <v/>
      </c>
      <c r="G74" s="10" t="str">
        <f>IF($E74="","",IF(ISNA(VLOOKUP($E74,DD!$A$2:$C$150,3,0)),"",VLOOKUP($E74,DD!$A$2:$C$150,3,0)))</f>
        <v/>
      </c>
      <c r="H74" s="8"/>
      <c r="I74" s="8"/>
      <c r="J74" s="8"/>
      <c r="K74" s="8"/>
      <c r="L74" s="8"/>
      <c r="M74" s="5"/>
      <c r="N74" s="78">
        <f t="shared" si="62"/>
        <v>0</v>
      </c>
      <c r="O74" s="78">
        <f t="shared" ref="O74" si="70">IF(N74="","",N74)</f>
        <v>0</v>
      </c>
      <c r="Q74" s="36"/>
      <c r="R74" s="36"/>
      <c r="S74" s="36"/>
    </row>
    <row r="75" spans="1:19" ht="15" customHeight="1" x14ac:dyDescent="0.25">
      <c r="A75" s="97"/>
      <c r="B75" s="98"/>
      <c r="C75" s="99"/>
      <c r="D75" s="10">
        <v>2</v>
      </c>
      <c r="E75" s="5"/>
      <c r="F75" t="str">
        <f>IF($E75="","",IF(ISNA(VLOOKUP($E75,DD!$A$2:$C$150,2,0)),"NO SUCH DIVE",VLOOKUP($E75,DD!$A$2:$C$150,2,0)))</f>
        <v/>
      </c>
      <c r="G75" s="10" t="str">
        <f>IF($E75="","",IF(ISNA(VLOOKUP($E75,DD!$A$2:$C$150,3,0)),"",VLOOKUP($E75,DD!$A$2:$C$150,3,0)))</f>
        <v/>
      </c>
      <c r="H75" s="8"/>
      <c r="I75" s="8"/>
      <c r="J75" s="8"/>
      <c r="K75" s="8"/>
      <c r="L75" s="8"/>
      <c r="M75" s="5"/>
      <c r="N75" s="78">
        <f t="shared" si="62"/>
        <v>0</v>
      </c>
      <c r="O75" s="78">
        <f t="shared" ref="O75:O77" si="71">IF(N75="",O74,N75+O74)</f>
        <v>0</v>
      </c>
      <c r="Q75" s="35"/>
      <c r="R75" s="35"/>
      <c r="S75" s="35"/>
    </row>
    <row r="76" spans="1:19" ht="15.75" thickBot="1" x14ac:dyDescent="0.3">
      <c r="A76" s="97"/>
      <c r="B76" s="98"/>
      <c r="C76" s="99"/>
      <c r="D76" s="10">
        <v>3</v>
      </c>
      <c r="E76" s="5"/>
      <c r="F76" t="str">
        <f>IF($E76="","",IF(ISNA(VLOOKUP($E76,DD!$A$2:$C$150,2,0)),"NO SUCH DIVE",VLOOKUP($E76,DD!$A$2:$C$150,2,0)))</f>
        <v/>
      </c>
      <c r="G76" s="10" t="str">
        <f>IF($E76="","",IF(ISNA(VLOOKUP($E76,DD!$A$2:$C$150,3,0)),"",VLOOKUP($E76,DD!$A$2:$C$150,3,0)))</f>
        <v/>
      </c>
      <c r="H76" s="8"/>
      <c r="I76" s="8"/>
      <c r="J76" s="8"/>
      <c r="K76" s="8"/>
      <c r="L76" s="8"/>
      <c r="M76" s="5"/>
      <c r="N76" s="78">
        <f t="shared" si="62"/>
        <v>0</v>
      </c>
      <c r="O76" s="78">
        <f t="shared" si="71"/>
        <v>0</v>
      </c>
      <c r="Q76" s="35"/>
      <c r="R76" s="35"/>
      <c r="S76" s="35"/>
    </row>
    <row r="77" spans="1:19" ht="15.75" thickBot="1" x14ac:dyDescent="0.3">
      <c r="A77" s="97"/>
      <c r="B77" s="98"/>
      <c r="C77" s="99"/>
      <c r="D77" s="10">
        <v>4</v>
      </c>
      <c r="E77" s="5"/>
      <c r="F77" t="str">
        <f>IF($E77="","",IF(ISNA(VLOOKUP($E77,DD!$A$2:$C$150,2,0)),"NO SUCH DIVE",VLOOKUP($E77,DD!$A$2:$C$150,2,0)))</f>
        <v/>
      </c>
      <c r="G77" s="10" t="str">
        <f>IF($E77="","",IF(ISNA(VLOOKUP($E77,DD!$A$2:$C$150,3,0)),"",VLOOKUP($E77,DD!$A$2:$C$150,3,0)))</f>
        <v/>
      </c>
      <c r="H77" s="8"/>
      <c r="I77" s="8"/>
      <c r="J77" s="8"/>
      <c r="K77" s="8"/>
      <c r="L77" s="8"/>
      <c r="M77" s="5"/>
      <c r="N77" s="78">
        <f t="shared" si="62"/>
        <v>0</v>
      </c>
      <c r="O77" s="79">
        <f t="shared" si="71"/>
        <v>0</v>
      </c>
      <c r="Q77" s="35">
        <f t="shared" ref="Q77" si="72">IF(O77&lt;&gt;"",O77+A74/10000,0)</f>
        <v>1.9E-3</v>
      </c>
      <c r="R77" s="35">
        <f t="shared" ref="R77:S77" si="73">B74</f>
        <v>0</v>
      </c>
      <c r="S77" s="35">
        <f t="shared" si="73"/>
        <v>0</v>
      </c>
    </row>
    <row r="78" spans="1:19" x14ac:dyDescent="0.25">
      <c r="A78" s="100">
        <v>20</v>
      </c>
      <c r="B78" s="101"/>
      <c r="C78" s="102"/>
      <c r="D78" s="42">
        <v>1</v>
      </c>
      <c r="E78" s="40"/>
      <c r="F78" s="43" t="str">
        <f>IF($E78="","",IF(ISNA(VLOOKUP($E78,DD!$A$2:$C$150,2,0)),"NO SUCH DIVE",VLOOKUP($E78,DD!$A$2:$C$150,2,0)))</f>
        <v/>
      </c>
      <c r="G78" s="42" t="str">
        <f>IF($E78="","",IF(ISNA(VLOOKUP($E78,DD!$A$2:$C$150,3,0)),"",VLOOKUP($E78,DD!$A$2:$C$150,3,0)))</f>
        <v/>
      </c>
      <c r="H78" s="41"/>
      <c r="I78" s="41"/>
      <c r="J78" s="41"/>
      <c r="K78" s="41"/>
      <c r="L78" s="41"/>
      <c r="M78" s="40"/>
      <c r="N78" s="82">
        <f t="shared" si="62"/>
        <v>0</v>
      </c>
      <c r="O78" s="82">
        <f t="shared" ref="O78" si="74">IF(N78="","",N78)</f>
        <v>0</v>
      </c>
      <c r="Q78" s="36"/>
      <c r="R78" s="36"/>
      <c r="S78" s="36"/>
    </row>
    <row r="79" spans="1:19" x14ac:dyDescent="0.25">
      <c r="A79" s="100"/>
      <c r="B79" s="101"/>
      <c r="C79" s="102"/>
      <c r="D79" s="42">
        <v>2</v>
      </c>
      <c r="E79" s="40"/>
      <c r="F79" s="43" t="str">
        <f>IF($E79="","",IF(ISNA(VLOOKUP($E79,DD!$A$2:$C$150,2,0)),"NO SUCH DIVE",VLOOKUP($E79,DD!$A$2:$C$150,2,0)))</f>
        <v/>
      </c>
      <c r="G79" s="42" t="str">
        <f>IF($E79="","",IF(ISNA(VLOOKUP($E79,DD!$A$2:$C$150,3,0)),"",VLOOKUP($E79,DD!$A$2:$C$150,3,0)))</f>
        <v/>
      </c>
      <c r="H79" s="41"/>
      <c r="I79" s="41"/>
      <c r="J79" s="41"/>
      <c r="K79" s="41"/>
      <c r="L79" s="41"/>
      <c r="M79" s="40"/>
      <c r="N79" s="82">
        <f t="shared" si="62"/>
        <v>0</v>
      </c>
      <c r="O79" s="82">
        <f t="shared" ref="O79:O81" si="75">IF(N79="",O78,N79+O78)</f>
        <v>0</v>
      </c>
      <c r="Q79" s="35"/>
      <c r="R79" s="35"/>
      <c r="S79" s="35"/>
    </row>
    <row r="80" spans="1:19" ht="15.75" thickBot="1" x14ac:dyDescent="0.3">
      <c r="A80" s="100"/>
      <c r="B80" s="101"/>
      <c r="C80" s="102"/>
      <c r="D80" s="42">
        <v>3</v>
      </c>
      <c r="E80" s="40"/>
      <c r="F80" s="43" t="str">
        <f>IF($E80="","",IF(ISNA(VLOOKUP($E80,DD!$A$2:$C$150,2,0)),"NO SUCH DIVE",VLOOKUP($E80,DD!$A$2:$C$150,2,0)))</f>
        <v/>
      </c>
      <c r="G80" s="42" t="str">
        <f>IF($E80="","",IF(ISNA(VLOOKUP($E80,DD!$A$2:$C$150,3,0)),"",VLOOKUP($E80,DD!$A$2:$C$150,3,0)))</f>
        <v/>
      </c>
      <c r="H80" s="41"/>
      <c r="I80" s="41"/>
      <c r="J80" s="41"/>
      <c r="K80" s="41"/>
      <c r="L80" s="41"/>
      <c r="M80" s="40"/>
      <c r="N80" s="82">
        <f t="shared" si="62"/>
        <v>0</v>
      </c>
      <c r="O80" s="82">
        <f t="shared" si="75"/>
        <v>0</v>
      </c>
      <c r="Q80" s="35"/>
      <c r="R80" s="35"/>
      <c r="S80" s="35"/>
    </row>
    <row r="81" spans="1:19" ht="15.75" thickBot="1" x14ac:dyDescent="0.3">
      <c r="A81" s="100"/>
      <c r="B81" s="101"/>
      <c r="C81" s="102"/>
      <c r="D81" s="42">
        <v>4</v>
      </c>
      <c r="E81" s="40"/>
      <c r="F81" s="43" t="str">
        <f>IF($E81="","",IF(ISNA(VLOOKUP($E81,DD!$A$2:$C$150,2,0)),"NO SUCH DIVE",VLOOKUP($E81,DD!$A$2:$C$150,2,0)))</f>
        <v/>
      </c>
      <c r="G81" s="42" t="str">
        <f>IF($E81="","",IF(ISNA(VLOOKUP($E81,DD!$A$2:$C$150,3,0)),"",VLOOKUP($E81,DD!$A$2:$C$150,3,0)))</f>
        <v/>
      </c>
      <c r="H81" s="41"/>
      <c r="I81" s="41"/>
      <c r="J81" s="41"/>
      <c r="K81" s="41"/>
      <c r="L81" s="41"/>
      <c r="M81" s="40"/>
      <c r="N81" s="82">
        <f t="shared" si="62"/>
        <v>0</v>
      </c>
      <c r="O81" s="83">
        <f t="shared" si="75"/>
        <v>0</v>
      </c>
      <c r="Q81" s="35">
        <f t="shared" ref="Q81" si="76">IF(O81&lt;&gt;"",O81+A78/10000,0)</f>
        <v>2E-3</v>
      </c>
      <c r="R81" s="35">
        <f t="shared" ref="R81:S81" si="77">B78</f>
        <v>0</v>
      </c>
      <c r="S81" s="35">
        <f t="shared" si="77"/>
        <v>0</v>
      </c>
    </row>
    <row r="82" spans="1:19" x14ac:dyDescent="0.25">
      <c r="A82" s="97">
        <v>21</v>
      </c>
      <c r="B82" s="98"/>
      <c r="C82" s="99"/>
      <c r="D82" s="10">
        <v>1</v>
      </c>
      <c r="E82" s="5"/>
      <c r="F82" t="str">
        <f>IF($E82="","",IF(ISNA(VLOOKUP($E82,DD!$A$2:$C$150,2,0)),"NO SUCH DIVE",VLOOKUP($E82,DD!$A$2:$C$150,2,0)))</f>
        <v/>
      </c>
      <c r="G82" s="10" t="str">
        <f>IF($E82="","",IF(ISNA(VLOOKUP($E82,DD!$A$2:$C$150,3,0)),"",VLOOKUP($E82,DD!$A$2:$C$150,3,0)))</f>
        <v/>
      </c>
      <c r="H82" s="8"/>
      <c r="I82" s="8"/>
      <c r="J82" s="8"/>
      <c r="K82" s="8"/>
      <c r="L82" s="8"/>
      <c r="M82" s="5"/>
      <c r="N82" s="78">
        <f t="shared" si="62"/>
        <v>0</v>
      </c>
      <c r="O82" s="78">
        <f t="shared" ref="O82" si="78">IF(N82="","",N82)</f>
        <v>0</v>
      </c>
      <c r="Q82" s="36"/>
      <c r="R82" s="36"/>
      <c r="S82" s="36"/>
    </row>
    <row r="83" spans="1:19" x14ac:dyDescent="0.25">
      <c r="A83" s="97"/>
      <c r="B83" s="98"/>
      <c r="C83" s="99"/>
      <c r="D83" s="10">
        <v>2</v>
      </c>
      <c r="E83" s="5"/>
      <c r="F83" t="str">
        <f>IF($E83="","",IF(ISNA(VLOOKUP($E83,DD!$A$2:$C$150,2,0)),"NO SUCH DIVE",VLOOKUP($E83,DD!$A$2:$C$150,2,0)))</f>
        <v/>
      </c>
      <c r="G83" s="10" t="str">
        <f>IF($E83="","",IF(ISNA(VLOOKUP($E83,DD!$A$2:$C$150,3,0)),"",VLOOKUP($E83,DD!$A$2:$C$150,3,0)))</f>
        <v/>
      </c>
      <c r="H83" s="8"/>
      <c r="I83" s="8"/>
      <c r="J83" s="8"/>
      <c r="K83" s="8"/>
      <c r="L83" s="8"/>
      <c r="M83" s="5"/>
      <c r="N83" s="78">
        <f t="shared" si="62"/>
        <v>0</v>
      </c>
      <c r="O83" s="78">
        <f t="shared" ref="O83:O85" si="79">IF(N83="",O82,N83+O82)</f>
        <v>0</v>
      </c>
      <c r="Q83" s="35"/>
      <c r="R83" s="35"/>
      <c r="S83" s="35"/>
    </row>
    <row r="84" spans="1:19" ht="15.75" thickBot="1" x14ac:dyDescent="0.3">
      <c r="A84" s="97"/>
      <c r="B84" s="98"/>
      <c r="C84" s="99"/>
      <c r="D84" s="10">
        <v>3</v>
      </c>
      <c r="E84" s="5"/>
      <c r="F84" t="str">
        <f>IF($E84="","",IF(ISNA(VLOOKUP($E84,DD!$A$2:$C$150,2,0)),"NO SUCH DIVE",VLOOKUP($E84,DD!$A$2:$C$150,2,0)))</f>
        <v/>
      </c>
      <c r="G84" s="10" t="str">
        <f>IF($E84="","",IF(ISNA(VLOOKUP($E84,DD!$A$2:$C$150,3,0)),"",VLOOKUP($E84,DD!$A$2:$C$150,3,0)))</f>
        <v/>
      </c>
      <c r="H84" s="8"/>
      <c r="I84" s="8"/>
      <c r="J84" s="8"/>
      <c r="K84" s="8"/>
      <c r="L84" s="8"/>
      <c r="M84" s="5"/>
      <c r="N84" s="78">
        <f t="shared" si="62"/>
        <v>0</v>
      </c>
      <c r="O84" s="78">
        <f t="shared" si="79"/>
        <v>0</v>
      </c>
      <c r="Q84" s="35"/>
      <c r="R84" s="35"/>
      <c r="S84" s="35"/>
    </row>
    <row r="85" spans="1:19" ht="15.75" thickBot="1" x14ac:dyDescent="0.3">
      <c r="A85" s="97"/>
      <c r="B85" s="98"/>
      <c r="C85" s="99"/>
      <c r="D85" s="10">
        <v>4</v>
      </c>
      <c r="E85" s="5"/>
      <c r="F85" t="str">
        <f>IF($E85="","",IF(ISNA(VLOOKUP($E85,DD!$A$2:$C$150,2,0)),"NO SUCH DIVE",VLOOKUP($E85,DD!$A$2:$C$150,2,0)))</f>
        <v/>
      </c>
      <c r="G85" s="10" t="str">
        <f>IF($E85="","",IF(ISNA(VLOOKUP($E85,DD!$A$2:$C$150,3,0)),"",VLOOKUP($E85,DD!$A$2:$C$150,3,0)))</f>
        <v/>
      </c>
      <c r="H85" s="8"/>
      <c r="I85" s="8"/>
      <c r="J85" s="8"/>
      <c r="K85" s="8"/>
      <c r="L85" s="8"/>
      <c r="M85" s="5"/>
      <c r="N85" s="78">
        <f t="shared" si="62"/>
        <v>0</v>
      </c>
      <c r="O85" s="79">
        <f t="shared" si="79"/>
        <v>0</v>
      </c>
      <c r="Q85" s="35">
        <f t="shared" ref="Q85" si="80">IF(O85&lt;&gt;"",O85+A82/10000,0)</f>
        <v>2.0999999999999999E-3</v>
      </c>
      <c r="R85" s="35">
        <f t="shared" ref="R85:S85" si="81">B82</f>
        <v>0</v>
      </c>
      <c r="S85" s="35">
        <f t="shared" si="81"/>
        <v>0</v>
      </c>
    </row>
    <row r="86" spans="1:19" x14ac:dyDescent="0.25">
      <c r="A86" s="100">
        <v>22</v>
      </c>
      <c r="B86" s="101"/>
      <c r="C86" s="102"/>
      <c r="D86" s="42">
        <v>1</v>
      </c>
      <c r="E86" s="40"/>
      <c r="F86" s="43" t="str">
        <f>IF($E86="","",IF(ISNA(VLOOKUP($E86,DD!$A$2:$C$150,2,0)),"NO SUCH DIVE",VLOOKUP($E86,DD!$A$2:$C$150,2,0)))</f>
        <v/>
      </c>
      <c r="G86" s="42" t="str">
        <f>IF($E86="","",IF(ISNA(VLOOKUP($E86,DD!$A$2:$C$150,3,0)),"",VLOOKUP($E86,DD!$A$2:$C$150,3,0)))</f>
        <v/>
      </c>
      <c r="H86" s="41"/>
      <c r="I86" s="41"/>
      <c r="J86" s="41"/>
      <c r="K86" s="41"/>
      <c r="L86" s="41"/>
      <c r="M86" s="40"/>
      <c r="N86" s="82">
        <f t="shared" si="62"/>
        <v>0</v>
      </c>
      <c r="O86" s="82">
        <f t="shared" ref="O86" si="82">IF(N86="","",N86)</f>
        <v>0</v>
      </c>
      <c r="Q86" s="36"/>
      <c r="R86" s="36"/>
      <c r="S86" s="36"/>
    </row>
    <row r="87" spans="1:19" x14ac:dyDescent="0.25">
      <c r="A87" s="100"/>
      <c r="B87" s="101"/>
      <c r="C87" s="102"/>
      <c r="D87" s="42">
        <v>2</v>
      </c>
      <c r="E87" s="40"/>
      <c r="F87" s="43" t="str">
        <f>IF($E87="","",IF(ISNA(VLOOKUP($E87,DD!$A$2:$C$150,2,0)),"NO SUCH DIVE",VLOOKUP($E87,DD!$A$2:$C$150,2,0)))</f>
        <v/>
      </c>
      <c r="G87" s="42" t="str">
        <f>IF($E87="","",IF(ISNA(VLOOKUP($E87,DD!$A$2:$C$150,3,0)),"",VLOOKUP($E87,DD!$A$2:$C$150,3,0)))</f>
        <v/>
      </c>
      <c r="H87" s="41"/>
      <c r="I87" s="41"/>
      <c r="J87" s="41"/>
      <c r="K87" s="41"/>
      <c r="L87" s="41"/>
      <c r="M87" s="40"/>
      <c r="N87" s="82">
        <f t="shared" si="62"/>
        <v>0</v>
      </c>
      <c r="O87" s="82">
        <f t="shared" ref="O87:O89" si="83">IF(N87="",O86,N87+O86)</f>
        <v>0</v>
      </c>
      <c r="Q87" s="35"/>
      <c r="R87" s="35"/>
      <c r="S87" s="35"/>
    </row>
    <row r="88" spans="1:19" ht="15.75" thickBot="1" x14ac:dyDescent="0.3">
      <c r="A88" s="100"/>
      <c r="B88" s="101"/>
      <c r="C88" s="102"/>
      <c r="D88" s="42">
        <v>3</v>
      </c>
      <c r="E88" s="40"/>
      <c r="F88" s="43" t="str">
        <f>IF($E88="","",IF(ISNA(VLOOKUP($E88,DD!$A$2:$C$150,2,0)),"NO SUCH DIVE",VLOOKUP($E88,DD!$A$2:$C$150,2,0)))</f>
        <v/>
      </c>
      <c r="G88" s="42" t="str">
        <f>IF($E88="","",IF(ISNA(VLOOKUP($E88,DD!$A$2:$C$150,3,0)),"",VLOOKUP($E88,DD!$A$2:$C$150,3,0)))</f>
        <v/>
      </c>
      <c r="H88" s="41"/>
      <c r="I88" s="41"/>
      <c r="J88" s="41"/>
      <c r="K88" s="41"/>
      <c r="L88" s="41"/>
      <c r="M88" s="40"/>
      <c r="N88" s="82">
        <f t="shared" si="62"/>
        <v>0</v>
      </c>
      <c r="O88" s="82">
        <f t="shared" si="83"/>
        <v>0</v>
      </c>
      <c r="Q88" s="35"/>
      <c r="R88" s="35"/>
      <c r="S88" s="35"/>
    </row>
    <row r="89" spans="1:19" ht="15.75" thickBot="1" x14ac:dyDescent="0.3">
      <c r="A89" s="100"/>
      <c r="B89" s="101"/>
      <c r="C89" s="102"/>
      <c r="D89" s="42">
        <v>4</v>
      </c>
      <c r="E89" s="40"/>
      <c r="F89" s="43" t="str">
        <f>IF($E89="","",IF(ISNA(VLOOKUP($E89,DD!$A$2:$C$150,2,0)),"NO SUCH DIVE",VLOOKUP($E89,DD!$A$2:$C$150,2,0)))</f>
        <v/>
      </c>
      <c r="G89" s="42" t="str">
        <f>IF($E89="","",IF(ISNA(VLOOKUP($E89,DD!$A$2:$C$150,3,0)),"",VLOOKUP($E89,DD!$A$2:$C$150,3,0)))</f>
        <v/>
      </c>
      <c r="H89" s="41"/>
      <c r="I89" s="41"/>
      <c r="J89" s="41"/>
      <c r="K89" s="41"/>
      <c r="L89" s="41"/>
      <c r="M89" s="40"/>
      <c r="N89" s="82">
        <f t="shared" si="62"/>
        <v>0</v>
      </c>
      <c r="O89" s="83">
        <f t="shared" si="83"/>
        <v>0</v>
      </c>
      <c r="Q89" s="35">
        <f t="shared" ref="Q89" si="84">IF(O89&lt;&gt;"",O89+A86/10000,0)</f>
        <v>2.2000000000000001E-3</v>
      </c>
      <c r="R89" s="35">
        <f t="shared" ref="R89:S89" si="85">B86</f>
        <v>0</v>
      </c>
      <c r="S89" s="35">
        <f t="shared" si="85"/>
        <v>0</v>
      </c>
    </row>
    <row r="90" spans="1:19" x14ac:dyDescent="0.25">
      <c r="A90" s="97">
        <v>23</v>
      </c>
      <c r="B90" s="98"/>
      <c r="C90" s="99"/>
      <c r="D90" s="10">
        <v>1</v>
      </c>
      <c r="E90" s="5"/>
      <c r="F90" t="str">
        <f>IF($E90="","",IF(ISNA(VLOOKUP($E90,DD!$A$2:$C$150,2,0)),"NO SUCH DIVE",VLOOKUP($E90,DD!$A$2:$C$150,2,0)))</f>
        <v/>
      </c>
      <c r="G90" s="10" t="str">
        <f>IF($E90="","",IF(ISNA(VLOOKUP($E90,DD!$A$2:$C$150,3,0)),"",VLOOKUP($E90,DD!$A$2:$C$150,3,0)))</f>
        <v/>
      </c>
      <c r="H90" s="8"/>
      <c r="I90" s="8"/>
      <c r="J90" s="8"/>
      <c r="K90" s="8"/>
      <c r="L90" s="8"/>
      <c r="M90" s="5"/>
      <c r="N90" s="78">
        <f t="shared" si="62"/>
        <v>0</v>
      </c>
      <c r="O90" s="78">
        <f t="shared" ref="O90" si="86">IF(N90="","",N90)</f>
        <v>0</v>
      </c>
      <c r="Q90" s="36"/>
      <c r="R90" s="36"/>
      <c r="S90" s="36"/>
    </row>
    <row r="91" spans="1:19" x14ac:dyDescent="0.25">
      <c r="A91" s="97"/>
      <c r="B91" s="98"/>
      <c r="C91" s="99"/>
      <c r="D91" s="10">
        <v>2</v>
      </c>
      <c r="E91" s="5"/>
      <c r="F91" t="str">
        <f>IF($E91="","",IF(ISNA(VLOOKUP($E91,DD!$A$2:$C$150,2,0)),"NO SUCH DIVE",VLOOKUP($E91,DD!$A$2:$C$150,2,0)))</f>
        <v/>
      </c>
      <c r="G91" s="10" t="str">
        <f>IF($E91="","",IF(ISNA(VLOOKUP($E91,DD!$A$2:$C$150,3,0)),"",VLOOKUP($E91,DD!$A$2:$C$150,3,0)))</f>
        <v/>
      </c>
      <c r="H91" s="8"/>
      <c r="I91" s="8"/>
      <c r="J91" s="8"/>
      <c r="K91" s="8"/>
      <c r="L91" s="8"/>
      <c r="M91" s="5"/>
      <c r="N91" s="78">
        <f t="shared" si="62"/>
        <v>0</v>
      </c>
      <c r="O91" s="78">
        <f t="shared" ref="O91:O93" si="87">IF(N91="",O90,N91+O90)</f>
        <v>0</v>
      </c>
      <c r="Q91" s="35"/>
      <c r="R91" s="35"/>
      <c r="S91" s="35"/>
    </row>
    <row r="92" spans="1:19" ht="15.75" thickBot="1" x14ac:dyDescent="0.3">
      <c r="A92" s="97"/>
      <c r="B92" s="98"/>
      <c r="C92" s="99"/>
      <c r="D92" s="10">
        <v>3</v>
      </c>
      <c r="E92" s="5"/>
      <c r="F92" t="str">
        <f>IF($E92="","",IF(ISNA(VLOOKUP($E92,DD!$A$2:$C$150,2,0)),"NO SUCH DIVE",VLOOKUP($E92,DD!$A$2:$C$150,2,0)))</f>
        <v/>
      </c>
      <c r="G92" s="10" t="str">
        <f>IF($E92="","",IF(ISNA(VLOOKUP($E92,DD!$A$2:$C$150,3,0)),"",VLOOKUP($E92,DD!$A$2:$C$150,3,0)))</f>
        <v/>
      </c>
      <c r="H92" s="8"/>
      <c r="I92" s="8"/>
      <c r="J92" s="8"/>
      <c r="K92" s="8"/>
      <c r="L92" s="8"/>
      <c r="M92" s="5"/>
      <c r="N92" s="78">
        <f t="shared" si="62"/>
        <v>0</v>
      </c>
      <c r="O92" s="78">
        <f t="shared" si="87"/>
        <v>0</v>
      </c>
      <c r="Q92" s="35"/>
      <c r="R92" s="35"/>
      <c r="S92" s="35"/>
    </row>
    <row r="93" spans="1:19" ht="15.75" thickBot="1" x14ac:dyDescent="0.3">
      <c r="A93" s="97"/>
      <c r="B93" s="98"/>
      <c r="C93" s="99"/>
      <c r="D93" s="10">
        <v>4</v>
      </c>
      <c r="E93" s="5"/>
      <c r="F93" t="str">
        <f>IF($E93="","",IF(ISNA(VLOOKUP($E93,DD!$A$2:$C$150,2,0)),"NO SUCH DIVE",VLOOKUP($E93,DD!$A$2:$C$150,2,0)))</f>
        <v/>
      </c>
      <c r="G93" s="10" t="str">
        <f>IF($E93="","",IF(ISNA(VLOOKUP($E93,DD!$A$2:$C$150,3,0)),"",VLOOKUP($E93,DD!$A$2:$C$150,3,0)))</f>
        <v/>
      </c>
      <c r="H93" s="8"/>
      <c r="I93" s="8"/>
      <c r="J93" s="8"/>
      <c r="K93" s="8"/>
      <c r="L93" s="8"/>
      <c r="M93" s="5"/>
      <c r="N93" s="78">
        <f t="shared" si="62"/>
        <v>0</v>
      </c>
      <c r="O93" s="79">
        <f t="shared" si="87"/>
        <v>0</v>
      </c>
      <c r="Q93" s="35">
        <f t="shared" ref="Q93" si="88">IF(O93&lt;&gt;"",O93+A90/10000,0)</f>
        <v>2.3E-3</v>
      </c>
      <c r="R93" s="35">
        <f t="shared" ref="R93:S93" si="89">B90</f>
        <v>0</v>
      </c>
      <c r="S93" s="35">
        <f t="shared" si="89"/>
        <v>0</v>
      </c>
    </row>
    <row r="94" spans="1:19" x14ac:dyDescent="0.25">
      <c r="A94" s="100">
        <v>24</v>
      </c>
      <c r="B94" s="101"/>
      <c r="C94" s="102"/>
      <c r="D94" s="42">
        <v>1</v>
      </c>
      <c r="E94" s="40"/>
      <c r="F94" s="43" t="str">
        <f>IF($E94="","",IF(ISNA(VLOOKUP($E94,DD!$A$2:$C$150,2,0)),"NO SUCH DIVE",VLOOKUP($E94,DD!$A$2:$C$150,2,0)))</f>
        <v/>
      </c>
      <c r="G94" s="42" t="str">
        <f>IF($E94="","",IF(ISNA(VLOOKUP($E94,DD!$A$2:$C$150,3,0)),"",VLOOKUP($E94,DD!$A$2:$C$150,3,0)))</f>
        <v/>
      </c>
      <c r="H94" s="41"/>
      <c r="I94" s="41"/>
      <c r="J94" s="41"/>
      <c r="K94" s="41"/>
      <c r="L94" s="41"/>
      <c r="M94" s="40"/>
      <c r="N94" s="82">
        <f t="shared" si="62"/>
        <v>0</v>
      </c>
      <c r="O94" s="82">
        <f t="shared" ref="O94" si="90">IF(N94="","",N94)</f>
        <v>0</v>
      </c>
      <c r="Q94" s="36"/>
      <c r="R94" s="36"/>
      <c r="S94" s="36"/>
    </row>
    <row r="95" spans="1:19" x14ac:dyDescent="0.25">
      <c r="A95" s="100"/>
      <c r="B95" s="101"/>
      <c r="C95" s="102"/>
      <c r="D95" s="42">
        <v>2</v>
      </c>
      <c r="E95" s="40"/>
      <c r="F95" s="43" t="str">
        <f>IF($E95="","",IF(ISNA(VLOOKUP($E95,DD!$A$2:$C$150,2,0)),"NO SUCH DIVE",VLOOKUP($E95,DD!$A$2:$C$150,2,0)))</f>
        <v/>
      </c>
      <c r="G95" s="42" t="str">
        <f>IF($E95="","",IF(ISNA(VLOOKUP($E95,DD!$A$2:$C$150,3,0)),"",VLOOKUP($E95,DD!$A$2:$C$150,3,0)))</f>
        <v/>
      </c>
      <c r="H95" s="41"/>
      <c r="I95" s="41"/>
      <c r="J95" s="41"/>
      <c r="K95" s="41"/>
      <c r="L95" s="41"/>
      <c r="M95" s="40"/>
      <c r="N95" s="82">
        <f t="shared" si="62"/>
        <v>0</v>
      </c>
      <c r="O95" s="82">
        <f t="shared" ref="O95:O97" si="91">IF(N95="",O94,N95+O94)</f>
        <v>0</v>
      </c>
      <c r="Q95" s="35"/>
      <c r="R95" s="35"/>
      <c r="S95" s="35"/>
    </row>
    <row r="96" spans="1:19" ht="15.75" thickBot="1" x14ac:dyDescent="0.3">
      <c r="A96" s="100"/>
      <c r="B96" s="101"/>
      <c r="C96" s="102"/>
      <c r="D96" s="42">
        <v>3</v>
      </c>
      <c r="E96" s="40"/>
      <c r="F96" s="43" t="str">
        <f>IF($E96="","",IF(ISNA(VLOOKUP($E96,DD!$A$2:$C$150,2,0)),"NO SUCH DIVE",VLOOKUP($E96,DD!$A$2:$C$150,2,0)))</f>
        <v/>
      </c>
      <c r="G96" s="42" t="str">
        <f>IF($E96="","",IF(ISNA(VLOOKUP($E96,DD!$A$2:$C$150,3,0)),"",VLOOKUP($E96,DD!$A$2:$C$150,3,0)))</f>
        <v/>
      </c>
      <c r="H96" s="41"/>
      <c r="I96" s="41"/>
      <c r="J96" s="41"/>
      <c r="K96" s="41"/>
      <c r="L96" s="41"/>
      <c r="M96" s="40"/>
      <c r="N96" s="82">
        <f t="shared" si="62"/>
        <v>0</v>
      </c>
      <c r="O96" s="82">
        <f t="shared" si="91"/>
        <v>0</v>
      </c>
      <c r="Q96" s="35"/>
      <c r="R96" s="35"/>
      <c r="S96" s="35"/>
    </row>
    <row r="97" spans="1:30" ht="15.75" thickBot="1" x14ac:dyDescent="0.3">
      <c r="A97" s="100"/>
      <c r="B97" s="101"/>
      <c r="C97" s="102"/>
      <c r="D97" s="42">
        <v>4</v>
      </c>
      <c r="E97" s="40"/>
      <c r="F97" s="43" t="str">
        <f>IF($E97="","",IF(ISNA(VLOOKUP($E97,DD!$A$2:$C$150,2,0)),"NO SUCH DIVE",VLOOKUP($E97,DD!$A$2:$C$150,2,0)))</f>
        <v/>
      </c>
      <c r="G97" s="42" t="str">
        <f>IF($E97="","",IF(ISNA(VLOOKUP($E97,DD!$A$2:$C$150,3,0)),"",VLOOKUP($E97,DD!$A$2:$C$150,3,0)))</f>
        <v/>
      </c>
      <c r="H97" s="41"/>
      <c r="I97" s="41"/>
      <c r="J97" s="41"/>
      <c r="K97" s="41"/>
      <c r="L97" s="41"/>
      <c r="M97" s="40"/>
      <c r="N97" s="82">
        <f t="shared" si="62"/>
        <v>0</v>
      </c>
      <c r="O97" s="83">
        <f t="shared" si="91"/>
        <v>0</v>
      </c>
      <c r="Q97" s="35">
        <f t="shared" ref="Q97" si="92">IF(O97&lt;&gt;"",O97+A94/10000,0)</f>
        <v>2.3999999999999998E-3</v>
      </c>
      <c r="R97" s="35">
        <f t="shared" ref="R97:S97" si="93">B94</f>
        <v>0</v>
      </c>
      <c r="S97" s="35">
        <f t="shared" si="93"/>
        <v>0</v>
      </c>
    </row>
    <row r="98" spans="1:30" ht="15.75" thickBot="1" x14ac:dyDescent="0.3">
      <c r="Q98" s="36">
        <v>0</v>
      </c>
      <c r="R98" s="36"/>
      <c r="S98" s="36"/>
    </row>
    <row r="99" spans="1:30" ht="30" x14ac:dyDescent="0.25">
      <c r="C99" s="11" t="s">
        <v>219</v>
      </c>
      <c r="D99" s="28" t="s">
        <v>218</v>
      </c>
      <c r="E99" s="12" t="s">
        <v>217</v>
      </c>
      <c r="F99" s="12" t="s">
        <v>186</v>
      </c>
      <c r="G99" s="12" t="s">
        <v>215</v>
      </c>
      <c r="H99" s="12" t="s">
        <v>241</v>
      </c>
      <c r="I99" s="13" t="s">
        <v>224</v>
      </c>
      <c r="Q99" s="60" t="s">
        <v>227</v>
      </c>
      <c r="R99" s="60" t="s">
        <v>228</v>
      </c>
      <c r="S99" s="60" t="s">
        <v>229</v>
      </c>
      <c r="T99" s="60" t="s">
        <v>230</v>
      </c>
      <c r="U99" s="60" t="s">
        <v>231</v>
      </c>
      <c r="V99" s="60" t="s">
        <v>232</v>
      </c>
      <c r="W99" s="60" t="s">
        <v>233</v>
      </c>
      <c r="X99" s="60" t="s">
        <v>234</v>
      </c>
      <c r="Y99" s="60" t="s">
        <v>235</v>
      </c>
      <c r="Z99" s="60" t="s">
        <v>236</v>
      </c>
      <c r="AA99" s="60" t="s">
        <v>226</v>
      </c>
      <c r="AB99" s="60" t="s">
        <v>237</v>
      </c>
      <c r="AC99" s="60" t="s">
        <v>238</v>
      </c>
      <c r="AD99" s="60" t="s">
        <v>245</v>
      </c>
    </row>
    <row r="100" spans="1:30" x14ac:dyDescent="0.25">
      <c r="C100" s="14">
        <f>IF(E100&lt;1,0,1)</f>
        <v>0</v>
      </c>
      <c r="D100" s="15" t="str">
        <f>IF(OR(C100&lt;1,H100&lt;&gt;"",COUNTIF(P$100:P100,P100)&gt;3),"",VLOOKUP(C100-COUNTA(H$100:H100),DD!$F$1:$G$13,2))</f>
        <v/>
      </c>
      <c r="E100" s="84">
        <f>IF(LARGE($Q$2:$Q$98,ROW()-99)&lt;1,0,LARGE($Q$2:$Q$98,ROW()-99))</f>
        <v>0</v>
      </c>
      <c r="F100" s="16">
        <f>VLOOKUP(E100,$Q$2:$S$98,2,FALSE)</f>
        <v>0</v>
      </c>
      <c r="G100" s="15">
        <f>VLOOKUP(E100,$Q$2:$S$98,3,FALSE)</f>
        <v>0</v>
      </c>
      <c r="H100" s="29"/>
      <c r="I100" s="17" t="str">
        <f t="shared" ref="I100:I122" si="94">IF(AND(OR(C100=C99,C100=C101),C100&lt;&gt;0),"TIE","")</f>
        <v/>
      </c>
      <c r="P100" s="16" t="str">
        <f>G100&amp;H100</f>
        <v>0</v>
      </c>
      <c r="Q100" s="61" t="str">
        <f t="shared" ref="Q100:AD100" si="95">IF($G100=Q$99,$D100,"")</f>
        <v/>
      </c>
      <c r="R100" s="61" t="str">
        <f t="shared" si="95"/>
        <v/>
      </c>
      <c r="S100" s="61" t="str">
        <f t="shared" si="95"/>
        <v/>
      </c>
      <c r="T100" s="61" t="str">
        <f t="shared" si="95"/>
        <v/>
      </c>
      <c r="U100" s="61" t="str">
        <f t="shared" si="95"/>
        <v/>
      </c>
      <c r="V100" s="61" t="str">
        <f t="shared" si="95"/>
        <v/>
      </c>
      <c r="W100" s="61" t="str">
        <f t="shared" si="95"/>
        <v/>
      </c>
      <c r="X100" s="61" t="str">
        <f t="shared" si="95"/>
        <v/>
      </c>
      <c r="Y100" s="61" t="str">
        <f t="shared" si="95"/>
        <v/>
      </c>
      <c r="Z100" s="61" t="str">
        <f t="shared" si="95"/>
        <v/>
      </c>
      <c r="AA100" s="61" t="str">
        <f t="shared" si="95"/>
        <v/>
      </c>
      <c r="AB100" s="61" t="str">
        <f t="shared" si="95"/>
        <v/>
      </c>
      <c r="AC100" s="61" t="str">
        <f t="shared" si="95"/>
        <v/>
      </c>
      <c r="AD100" s="61" t="str">
        <f t="shared" si="95"/>
        <v/>
      </c>
    </row>
    <row r="101" spans="1:30" x14ac:dyDescent="0.25">
      <c r="C101" s="14">
        <f>IF(E101&lt;1,0,IF(INT(E101*100)=INT(E100*100),C100,ROW()-99))</f>
        <v>0</v>
      </c>
      <c r="D101" s="15" t="str">
        <f>IF(OR(C101&lt;1,H101&lt;&gt;"",COUNTIF(P$100:P101,P101)&gt;3),"",VLOOKUP(C101-COUNTA(H$100:H101),DD!$F$1:$G$13,2))</f>
        <v/>
      </c>
      <c r="E101" s="84">
        <f t="shared" ref="E101:E123" si="96">IF(LARGE($Q$2:$Q$98,ROW()-99)&lt;1,0,LARGE($Q$2:$Q$98,ROW()-99))</f>
        <v>0</v>
      </c>
      <c r="F101" s="16">
        <f t="shared" ref="F101:F123" si="97">VLOOKUP(E101,$Q$2:$S$98,2,FALSE)</f>
        <v>0</v>
      </c>
      <c r="G101" s="15">
        <f t="shared" ref="G101:G123" si="98">VLOOKUP(E101,$Q$2:$S$98,3,FALSE)</f>
        <v>0</v>
      </c>
      <c r="H101" s="29"/>
      <c r="I101" s="17" t="str">
        <f t="shared" si="94"/>
        <v/>
      </c>
      <c r="P101" s="16" t="str">
        <f t="shared" ref="P101:P123" si="99">G101&amp;H101</f>
        <v>0</v>
      </c>
      <c r="Q101" s="61" t="str">
        <f t="shared" ref="Q101:AD119" si="100">IF($G101=Q$99,$D101,"")</f>
        <v/>
      </c>
      <c r="R101" s="61" t="str">
        <f t="shared" si="100"/>
        <v/>
      </c>
      <c r="S101" s="61" t="str">
        <f t="shared" si="100"/>
        <v/>
      </c>
      <c r="T101" s="61" t="str">
        <f t="shared" si="100"/>
        <v/>
      </c>
      <c r="U101" s="61" t="str">
        <f t="shared" si="100"/>
        <v/>
      </c>
      <c r="V101" s="61" t="str">
        <f t="shared" si="100"/>
        <v/>
      </c>
      <c r="W101" s="61" t="str">
        <f t="shared" si="100"/>
        <v/>
      </c>
      <c r="X101" s="61" t="str">
        <f t="shared" si="100"/>
        <v/>
      </c>
      <c r="Y101" s="61" t="str">
        <f t="shared" si="100"/>
        <v/>
      </c>
      <c r="Z101" s="61" t="str">
        <f t="shared" si="100"/>
        <v/>
      </c>
      <c r="AA101" s="61" t="str">
        <f t="shared" si="100"/>
        <v/>
      </c>
      <c r="AB101" s="61" t="str">
        <f t="shared" si="100"/>
        <v/>
      </c>
      <c r="AC101" s="61" t="str">
        <f t="shared" si="100"/>
        <v/>
      </c>
      <c r="AD101" s="61" t="str">
        <f t="shared" si="100"/>
        <v/>
      </c>
    </row>
    <row r="102" spans="1:30" x14ac:dyDescent="0.25">
      <c r="C102" s="14">
        <f t="shared" ref="C102:C123" si="101">IF(E102&lt;1,0,IF(INT(E102*100)=INT(E101*100),C101,ROW()-99))</f>
        <v>0</v>
      </c>
      <c r="D102" s="15" t="str">
        <f>IF(OR(C102&lt;1,H102&lt;&gt;"",COUNTIF(P$100:P102,P102)&gt;3),"",VLOOKUP(C102-COUNTA(H$100:H102),DD!$F$1:$G$13,2))</f>
        <v/>
      </c>
      <c r="E102" s="84">
        <f t="shared" si="96"/>
        <v>0</v>
      </c>
      <c r="F102" s="16">
        <f t="shared" si="97"/>
        <v>0</v>
      </c>
      <c r="G102" s="15">
        <f t="shared" si="98"/>
        <v>0</v>
      </c>
      <c r="H102" s="29"/>
      <c r="I102" s="17" t="str">
        <f t="shared" si="94"/>
        <v/>
      </c>
      <c r="P102" s="16" t="str">
        <f t="shared" si="99"/>
        <v>0</v>
      </c>
      <c r="Q102" s="61" t="str">
        <f t="shared" si="100"/>
        <v/>
      </c>
      <c r="R102" s="61" t="str">
        <f t="shared" si="100"/>
        <v/>
      </c>
      <c r="S102" s="61" t="str">
        <f t="shared" si="100"/>
        <v/>
      </c>
      <c r="T102" s="61" t="str">
        <f t="shared" si="100"/>
        <v/>
      </c>
      <c r="U102" s="61" t="str">
        <f t="shared" si="100"/>
        <v/>
      </c>
      <c r="V102" s="61" t="str">
        <f t="shared" si="100"/>
        <v/>
      </c>
      <c r="W102" s="61" t="str">
        <f t="shared" si="100"/>
        <v/>
      </c>
      <c r="X102" s="61" t="str">
        <f t="shared" si="100"/>
        <v/>
      </c>
      <c r="Y102" s="61" t="str">
        <f t="shared" si="100"/>
        <v/>
      </c>
      <c r="Z102" s="61" t="str">
        <f t="shared" si="100"/>
        <v/>
      </c>
      <c r="AA102" s="61" t="str">
        <f t="shared" si="100"/>
        <v/>
      </c>
      <c r="AB102" s="61" t="str">
        <f t="shared" si="100"/>
        <v/>
      </c>
      <c r="AC102" s="61" t="str">
        <f t="shared" si="100"/>
        <v/>
      </c>
      <c r="AD102" s="61" t="str">
        <f t="shared" si="100"/>
        <v/>
      </c>
    </row>
    <row r="103" spans="1:30" x14ac:dyDescent="0.25">
      <c r="C103" s="14">
        <f t="shared" si="101"/>
        <v>0</v>
      </c>
      <c r="D103" s="15" t="str">
        <f>IF(OR(C103&lt;1,H103&lt;&gt;"",COUNTIF(P$100:P103,P103)&gt;3),"",VLOOKUP(C103-COUNTA(H$100:H103),DD!$F$1:$G$13,2))</f>
        <v/>
      </c>
      <c r="E103" s="84">
        <f t="shared" si="96"/>
        <v>0</v>
      </c>
      <c r="F103" s="16">
        <f t="shared" si="97"/>
        <v>0</v>
      </c>
      <c r="G103" s="15">
        <f t="shared" si="98"/>
        <v>0</v>
      </c>
      <c r="H103" s="29"/>
      <c r="I103" s="17" t="str">
        <f t="shared" si="94"/>
        <v/>
      </c>
      <c r="P103" s="16" t="str">
        <f t="shared" si="99"/>
        <v>0</v>
      </c>
      <c r="Q103" s="61" t="str">
        <f t="shared" si="100"/>
        <v/>
      </c>
      <c r="R103" s="61" t="str">
        <f t="shared" si="100"/>
        <v/>
      </c>
      <c r="S103" s="61" t="str">
        <f t="shared" si="100"/>
        <v/>
      </c>
      <c r="T103" s="61" t="str">
        <f t="shared" si="100"/>
        <v/>
      </c>
      <c r="U103" s="61" t="str">
        <f t="shared" si="100"/>
        <v/>
      </c>
      <c r="V103" s="61" t="str">
        <f t="shared" si="100"/>
        <v/>
      </c>
      <c r="W103" s="61" t="str">
        <f t="shared" si="100"/>
        <v/>
      </c>
      <c r="X103" s="61" t="str">
        <f t="shared" si="100"/>
        <v/>
      </c>
      <c r="Y103" s="61" t="str">
        <f t="shared" si="100"/>
        <v/>
      </c>
      <c r="Z103" s="61" t="str">
        <f t="shared" si="100"/>
        <v/>
      </c>
      <c r="AA103" s="61" t="str">
        <f t="shared" si="100"/>
        <v/>
      </c>
      <c r="AB103" s="61" t="str">
        <f t="shared" si="100"/>
        <v/>
      </c>
      <c r="AC103" s="61" t="str">
        <f t="shared" si="100"/>
        <v/>
      </c>
      <c r="AD103" s="61" t="str">
        <f t="shared" si="100"/>
        <v/>
      </c>
    </row>
    <row r="104" spans="1:30" x14ac:dyDescent="0.25">
      <c r="C104" s="14">
        <f t="shared" si="101"/>
        <v>0</v>
      </c>
      <c r="D104" s="15" t="str">
        <f>IF(OR(C104&lt;1,H104&lt;&gt;"",COUNTIF(P$100:P104,P104)&gt;3),"",VLOOKUP(C104-COUNTA(H$100:H104),DD!$F$1:$G$13,2))</f>
        <v/>
      </c>
      <c r="E104" s="84">
        <f t="shared" si="96"/>
        <v>0</v>
      </c>
      <c r="F104" s="16">
        <f t="shared" si="97"/>
        <v>0</v>
      </c>
      <c r="G104" s="15">
        <f t="shared" si="98"/>
        <v>0</v>
      </c>
      <c r="H104" s="29"/>
      <c r="I104" s="17" t="str">
        <f t="shared" si="94"/>
        <v/>
      </c>
      <c r="P104" s="16" t="str">
        <f t="shared" si="99"/>
        <v>0</v>
      </c>
      <c r="Q104" s="61" t="str">
        <f t="shared" si="100"/>
        <v/>
      </c>
      <c r="R104" s="61" t="str">
        <f t="shared" si="100"/>
        <v/>
      </c>
      <c r="S104" s="61" t="str">
        <f t="shared" si="100"/>
        <v/>
      </c>
      <c r="T104" s="61" t="str">
        <f t="shared" si="100"/>
        <v/>
      </c>
      <c r="U104" s="61" t="str">
        <f t="shared" si="100"/>
        <v/>
      </c>
      <c r="V104" s="61" t="str">
        <f t="shared" si="100"/>
        <v/>
      </c>
      <c r="W104" s="61" t="str">
        <f t="shared" si="100"/>
        <v/>
      </c>
      <c r="X104" s="61" t="str">
        <f t="shared" si="100"/>
        <v/>
      </c>
      <c r="Y104" s="61" t="str">
        <f t="shared" si="100"/>
        <v/>
      </c>
      <c r="Z104" s="61" t="str">
        <f t="shared" si="100"/>
        <v/>
      </c>
      <c r="AA104" s="61" t="str">
        <f t="shared" si="100"/>
        <v/>
      </c>
      <c r="AB104" s="61" t="str">
        <f t="shared" si="100"/>
        <v/>
      </c>
      <c r="AC104" s="61" t="str">
        <f t="shared" si="100"/>
        <v/>
      </c>
      <c r="AD104" s="61" t="str">
        <f t="shared" si="100"/>
        <v/>
      </c>
    </row>
    <row r="105" spans="1:30" x14ac:dyDescent="0.25">
      <c r="C105" s="14">
        <f t="shared" si="101"/>
        <v>0</v>
      </c>
      <c r="D105" s="15" t="str">
        <f>IF(OR(C105&lt;1,H105&lt;&gt;"",COUNTIF(P$100:P105,P105)&gt;3),"",VLOOKUP(C105-COUNTA(H$100:H105),DD!$F$1:$G$13,2))</f>
        <v/>
      </c>
      <c r="E105" s="84">
        <f t="shared" si="96"/>
        <v>0</v>
      </c>
      <c r="F105" s="16">
        <f t="shared" si="97"/>
        <v>0</v>
      </c>
      <c r="G105" s="15">
        <f t="shared" si="98"/>
        <v>0</v>
      </c>
      <c r="H105" s="29"/>
      <c r="I105" s="17" t="str">
        <f t="shared" si="94"/>
        <v/>
      </c>
      <c r="P105" s="16" t="str">
        <f t="shared" si="99"/>
        <v>0</v>
      </c>
      <c r="Q105" s="61" t="str">
        <f t="shared" si="100"/>
        <v/>
      </c>
      <c r="R105" s="61" t="str">
        <f t="shared" si="100"/>
        <v/>
      </c>
      <c r="S105" s="61" t="str">
        <f t="shared" si="100"/>
        <v/>
      </c>
      <c r="T105" s="61" t="str">
        <f t="shared" si="100"/>
        <v/>
      </c>
      <c r="U105" s="61" t="str">
        <f t="shared" si="100"/>
        <v/>
      </c>
      <c r="V105" s="61" t="str">
        <f t="shared" si="100"/>
        <v/>
      </c>
      <c r="W105" s="61" t="str">
        <f t="shared" si="100"/>
        <v/>
      </c>
      <c r="X105" s="61" t="str">
        <f t="shared" si="100"/>
        <v/>
      </c>
      <c r="Y105" s="61" t="str">
        <f t="shared" si="100"/>
        <v/>
      </c>
      <c r="Z105" s="61" t="str">
        <f t="shared" si="100"/>
        <v/>
      </c>
      <c r="AA105" s="61" t="str">
        <f t="shared" si="100"/>
        <v/>
      </c>
      <c r="AB105" s="61" t="str">
        <f t="shared" si="100"/>
        <v/>
      </c>
      <c r="AC105" s="61" t="str">
        <f t="shared" si="100"/>
        <v/>
      </c>
      <c r="AD105" s="61" t="str">
        <f t="shared" si="100"/>
        <v/>
      </c>
    </row>
    <row r="106" spans="1:30" x14ac:dyDescent="0.25">
      <c r="C106" s="14">
        <f t="shared" si="101"/>
        <v>0</v>
      </c>
      <c r="D106" s="15" t="str">
        <f>IF(OR(C106&lt;1,H106&lt;&gt;"",COUNTIF(P$100:P106,P106)&gt;3),"",VLOOKUP(C106-COUNTA(H$100:H106),DD!$F$1:$G$13,2))</f>
        <v/>
      </c>
      <c r="E106" s="84">
        <f t="shared" si="96"/>
        <v>0</v>
      </c>
      <c r="F106" s="16">
        <f t="shared" si="97"/>
        <v>0</v>
      </c>
      <c r="G106" s="15">
        <f t="shared" si="98"/>
        <v>0</v>
      </c>
      <c r="H106" s="29"/>
      <c r="I106" s="17" t="str">
        <f t="shared" si="94"/>
        <v/>
      </c>
      <c r="P106" s="16" t="str">
        <f t="shared" si="99"/>
        <v>0</v>
      </c>
      <c r="Q106" s="61" t="str">
        <f t="shared" si="100"/>
        <v/>
      </c>
      <c r="R106" s="61" t="str">
        <f t="shared" si="100"/>
        <v/>
      </c>
      <c r="S106" s="61" t="str">
        <f t="shared" si="100"/>
        <v/>
      </c>
      <c r="T106" s="61" t="str">
        <f t="shared" si="100"/>
        <v/>
      </c>
      <c r="U106" s="61" t="str">
        <f t="shared" si="100"/>
        <v/>
      </c>
      <c r="V106" s="61" t="str">
        <f t="shared" si="100"/>
        <v/>
      </c>
      <c r="W106" s="61" t="str">
        <f t="shared" si="100"/>
        <v/>
      </c>
      <c r="X106" s="61" t="str">
        <f t="shared" si="100"/>
        <v/>
      </c>
      <c r="Y106" s="61" t="str">
        <f t="shared" si="100"/>
        <v/>
      </c>
      <c r="Z106" s="61" t="str">
        <f t="shared" si="100"/>
        <v/>
      </c>
      <c r="AA106" s="61" t="str">
        <f t="shared" si="100"/>
        <v/>
      </c>
      <c r="AB106" s="61" t="str">
        <f t="shared" si="100"/>
        <v/>
      </c>
      <c r="AC106" s="61" t="str">
        <f t="shared" si="100"/>
        <v/>
      </c>
      <c r="AD106" s="61" t="str">
        <f t="shared" si="100"/>
        <v/>
      </c>
    </row>
    <row r="107" spans="1:30" x14ac:dyDescent="0.25">
      <c r="C107" s="14">
        <f t="shared" si="101"/>
        <v>0</v>
      </c>
      <c r="D107" s="15" t="str">
        <f>IF(OR(C107&lt;1,H107&lt;&gt;"",COUNTIF(P$100:P107,P107)&gt;3),"",VLOOKUP(C107-COUNTA(H$100:H107),DD!$F$1:$G$13,2))</f>
        <v/>
      </c>
      <c r="E107" s="84">
        <f t="shared" si="96"/>
        <v>0</v>
      </c>
      <c r="F107" s="16">
        <f t="shared" si="97"/>
        <v>0</v>
      </c>
      <c r="G107" s="15">
        <f t="shared" si="98"/>
        <v>0</v>
      </c>
      <c r="H107" s="29"/>
      <c r="I107" s="17" t="str">
        <f t="shared" si="94"/>
        <v/>
      </c>
      <c r="P107" s="16" t="str">
        <f t="shared" si="99"/>
        <v>0</v>
      </c>
      <c r="Q107" s="61" t="str">
        <f t="shared" si="100"/>
        <v/>
      </c>
      <c r="R107" s="61" t="str">
        <f t="shared" si="100"/>
        <v/>
      </c>
      <c r="S107" s="61" t="str">
        <f t="shared" si="100"/>
        <v/>
      </c>
      <c r="T107" s="61" t="str">
        <f t="shared" si="100"/>
        <v/>
      </c>
      <c r="U107" s="61" t="str">
        <f t="shared" si="100"/>
        <v/>
      </c>
      <c r="V107" s="61" t="str">
        <f t="shared" si="100"/>
        <v/>
      </c>
      <c r="W107" s="61" t="str">
        <f t="shared" si="100"/>
        <v/>
      </c>
      <c r="X107" s="61" t="str">
        <f t="shared" si="100"/>
        <v/>
      </c>
      <c r="Y107" s="61" t="str">
        <f t="shared" si="100"/>
        <v/>
      </c>
      <c r="Z107" s="61" t="str">
        <f t="shared" si="100"/>
        <v/>
      </c>
      <c r="AA107" s="61" t="str">
        <f t="shared" si="100"/>
        <v/>
      </c>
      <c r="AB107" s="61" t="str">
        <f t="shared" si="100"/>
        <v/>
      </c>
      <c r="AC107" s="61" t="str">
        <f t="shared" si="100"/>
        <v/>
      </c>
      <c r="AD107" s="61" t="str">
        <f t="shared" si="100"/>
        <v/>
      </c>
    </row>
    <row r="108" spans="1:30" x14ac:dyDescent="0.25">
      <c r="C108" s="14">
        <f t="shared" si="101"/>
        <v>0</v>
      </c>
      <c r="D108" s="15" t="str">
        <f>IF(OR(C108&lt;1,H108&lt;&gt;"",COUNTIF(P$100:P108,P108)&gt;3),"",VLOOKUP(C108-COUNTA(H$100:H108),DD!$F$1:$G$13,2))</f>
        <v/>
      </c>
      <c r="E108" s="84">
        <f t="shared" si="96"/>
        <v>0</v>
      </c>
      <c r="F108" s="16">
        <f t="shared" si="97"/>
        <v>0</v>
      </c>
      <c r="G108" s="15">
        <f t="shared" si="98"/>
        <v>0</v>
      </c>
      <c r="H108" s="29"/>
      <c r="I108" s="17" t="str">
        <f t="shared" si="94"/>
        <v/>
      </c>
      <c r="P108" s="16" t="str">
        <f t="shared" si="99"/>
        <v>0</v>
      </c>
      <c r="Q108" s="61" t="str">
        <f t="shared" si="100"/>
        <v/>
      </c>
      <c r="R108" s="61" t="str">
        <f t="shared" si="100"/>
        <v/>
      </c>
      <c r="S108" s="61" t="str">
        <f t="shared" si="100"/>
        <v/>
      </c>
      <c r="T108" s="61" t="str">
        <f t="shared" si="100"/>
        <v/>
      </c>
      <c r="U108" s="61" t="str">
        <f t="shared" si="100"/>
        <v/>
      </c>
      <c r="V108" s="61" t="str">
        <f t="shared" si="100"/>
        <v/>
      </c>
      <c r="W108" s="61" t="str">
        <f t="shared" si="100"/>
        <v/>
      </c>
      <c r="X108" s="61" t="str">
        <f t="shared" si="100"/>
        <v/>
      </c>
      <c r="Y108" s="61" t="str">
        <f t="shared" si="100"/>
        <v/>
      </c>
      <c r="Z108" s="61" t="str">
        <f t="shared" si="100"/>
        <v/>
      </c>
      <c r="AA108" s="61" t="str">
        <f t="shared" si="100"/>
        <v/>
      </c>
      <c r="AB108" s="61" t="str">
        <f t="shared" si="100"/>
        <v/>
      </c>
      <c r="AC108" s="61" t="str">
        <f t="shared" si="100"/>
        <v/>
      </c>
      <c r="AD108" s="61" t="str">
        <f t="shared" si="100"/>
        <v/>
      </c>
    </row>
    <row r="109" spans="1:30" x14ac:dyDescent="0.25">
      <c r="C109" s="14">
        <f t="shared" si="101"/>
        <v>0</v>
      </c>
      <c r="D109" s="15" t="str">
        <f>IF(OR(C109&lt;1,H109&lt;&gt;"",COUNTIF(P$100:P109,P109)&gt;3),"",VLOOKUP(C109-COUNTA(H$100:H109),DD!$F$1:$G$13,2))</f>
        <v/>
      </c>
      <c r="E109" s="84">
        <f t="shared" si="96"/>
        <v>0</v>
      </c>
      <c r="F109" s="16">
        <f t="shared" si="97"/>
        <v>0</v>
      </c>
      <c r="G109" s="15">
        <f t="shared" si="98"/>
        <v>0</v>
      </c>
      <c r="H109" s="29"/>
      <c r="I109" s="17" t="str">
        <f t="shared" si="94"/>
        <v/>
      </c>
      <c r="P109" s="16" t="str">
        <f t="shared" si="99"/>
        <v>0</v>
      </c>
      <c r="Q109" s="61" t="str">
        <f t="shared" si="100"/>
        <v/>
      </c>
      <c r="R109" s="61" t="str">
        <f t="shared" si="100"/>
        <v/>
      </c>
      <c r="S109" s="61" t="str">
        <f t="shared" si="100"/>
        <v/>
      </c>
      <c r="T109" s="61" t="str">
        <f t="shared" si="100"/>
        <v/>
      </c>
      <c r="U109" s="61" t="str">
        <f t="shared" si="100"/>
        <v/>
      </c>
      <c r="V109" s="61" t="str">
        <f t="shared" si="100"/>
        <v/>
      </c>
      <c r="W109" s="61" t="str">
        <f t="shared" si="100"/>
        <v/>
      </c>
      <c r="X109" s="61" t="str">
        <f t="shared" si="100"/>
        <v/>
      </c>
      <c r="Y109" s="61" t="str">
        <f t="shared" si="100"/>
        <v/>
      </c>
      <c r="Z109" s="61" t="str">
        <f t="shared" si="100"/>
        <v/>
      </c>
      <c r="AA109" s="61" t="str">
        <f t="shared" si="100"/>
        <v/>
      </c>
      <c r="AB109" s="61" t="str">
        <f t="shared" si="100"/>
        <v/>
      </c>
      <c r="AC109" s="61" t="str">
        <f t="shared" si="100"/>
        <v/>
      </c>
      <c r="AD109" s="61" t="str">
        <f t="shared" si="100"/>
        <v/>
      </c>
    </row>
    <row r="110" spans="1:30" x14ac:dyDescent="0.25">
      <c r="C110" s="14">
        <f t="shared" si="101"/>
        <v>0</v>
      </c>
      <c r="D110" s="15" t="str">
        <f>IF(OR(C110&lt;1,H110&lt;&gt;"",COUNTIF(P$100:P110,P110)&gt;3),"",VLOOKUP(C110-COUNTA(H$100:H110),DD!$F$1:$G$13,2))</f>
        <v/>
      </c>
      <c r="E110" s="84">
        <f t="shared" si="96"/>
        <v>0</v>
      </c>
      <c r="F110" s="16">
        <f t="shared" si="97"/>
        <v>0</v>
      </c>
      <c r="G110" s="15">
        <f t="shared" si="98"/>
        <v>0</v>
      </c>
      <c r="H110" s="29"/>
      <c r="I110" s="17" t="str">
        <f t="shared" si="94"/>
        <v/>
      </c>
      <c r="P110" s="16" t="str">
        <f t="shared" si="99"/>
        <v>0</v>
      </c>
      <c r="Q110" s="61" t="str">
        <f t="shared" si="100"/>
        <v/>
      </c>
      <c r="R110" s="61" t="str">
        <f t="shared" si="100"/>
        <v/>
      </c>
      <c r="S110" s="61" t="str">
        <f t="shared" si="100"/>
        <v/>
      </c>
      <c r="T110" s="61" t="str">
        <f t="shared" si="100"/>
        <v/>
      </c>
      <c r="U110" s="61" t="str">
        <f t="shared" si="100"/>
        <v/>
      </c>
      <c r="V110" s="61" t="str">
        <f t="shared" si="100"/>
        <v/>
      </c>
      <c r="W110" s="61" t="str">
        <f t="shared" si="100"/>
        <v/>
      </c>
      <c r="X110" s="61" t="str">
        <f t="shared" si="100"/>
        <v/>
      </c>
      <c r="Y110" s="61" t="str">
        <f t="shared" si="100"/>
        <v/>
      </c>
      <c r="Z110" s="61" t="str">
        <f t="shared" si="100"/>
        <v/>
      </c>
      <c r="AA110" s="61" t="str">
        <f t="shared" si="100"/>
        <v/>
      </c>
      <c r="AB110" s="61" t="str">
        <f t="shared" si="100"/>
        <v/>
      </c>
      <c r="AC110" s="61" t="str">
        <f t="shared" si="100"/>
        <v/>
      </c>
      <c r="AD110" s="61" t="str">
        <f t="shared" si="100"/>
        <v/>
      </c>
    </row>
    <row r="111" spans="1:30" x14ac:dyDescent="0.25">
      <c r="C111" s="14">
        <f t="shared" si="101"/>
        <v>0</v>
      </c>
      <c r="D111" s="15" t="str">
        <f>IF(OR(C111&lt;1,H111&lt;&gt;"",COUNTIF(P$100:P111,P111)&gt;3),"",VLOOKUP(C111-COUNTA(H$100:H111),DD!$F$1:$G$13,2))</f>
        <v/>
      </c>
      <c r="E111" s="84">
        <f t="shared" si="96"/>
        <v>0</v>
      </c>
      <c r="F111" s="16">
        <f t="shared" si="97"/>
        <v>0</v>
      </c>
      <c r="G111" s="15">
        <f t="shared" si="98"/>
        <v>0</v>
      </c>
      <c r="H111" s="29"/>
      <c r="I111" s="17" t="str">
        <f t="shared" si="94"/>
        <v/>
      </c>
      <c r="P111" s="16" t="str">
        <f t="shared" si="99"/>
        <v>0</v>
      </c>
      <c r="Q111" s="61" t="str">
        <f t="shared" si="100"/>
        <v/>
      </c>
      <c r="R111" s="61" t="str">
        <f t="shared" si="100"/>
        <v/>
      </c>
      <c r="S111" s="61" t="str">
        <f t="shared" si="100"/>
        <v/>
      </c>
      <c r="T111" s="61" t="str">
        <f t="shared" si="100"/>
        <v/>
      </c>
      <c r="U111" s="61" t="str">
        <f t="shared" si="100"/>
        <v/>
      </c>
      <c r="V111" s="61" t="str">
        <f t="shared" si="100"/>
        <v/>
      </c>
      <c r="W111" s="61" t="str">
        <f t="shared" si="100"/>
        <v/>
      </c>
      <c r="X111" s="61" t="str">
        <f t="shared" si="100"/>
        <v/>
      </c>
      <c r="Y111" s="61" t="str">
        <f t="shared" si="100"/>
        <v/>
      </c>
      <c r="Z111" s="61" t="str">
        <f t="shared" si="100"/>
        <v/>
      </c>
      <c r="AA111" s="61" t="str">
        <f t="shared" si="100"/>
        <v/>
      </c>
      <c r="AB111" s="61" t="str">
        <f t="shared" si="100"/>
        <v/>
      </c>
      <c r="AC111" s="61" t="str">
        <f t="shared" si="100"/>
        <v/>
      </c>
      <c r="AD111" s="61" t="str">
        <f t="shared" si="100"/>
        <v/>
      </c>
    </row>
    <row r="112" spans="1:30" x14ac:dyDescent="0.25">
      <c r="C112" s="14">
        <f t="shared" si="101"/>
        <v>0</v>
      </c>
      <c r="D112" s="15" t="str">
        <f>IF(OR(C112&lt;1,H112&lt;&gt;"",COUNTIF(P$100:P112,P112)&gt;3),"",VLOOKUP(C112-COUNTA(H$100:H112),DD!$F$1:$G$13,2))</f>
        <v/>
      </c>
      <c r="E112" s="84">
        <f t="shared" si="96"/>
        <v>0</v>
      </c>
      <c r="F112" s="16">
        <f t="shared" si="97"/>
        <v>0</v>
      </c>
      <c r="G112" s="15">
        <f t="shared" si="98"/>
        <v>0</v>
      </c>
      <c r="H112" s="29"/>
      <c r="I112" s="17" t="str">
        <f t="shared" si="94"/>
        <v/>
      </c>
      <c r="P112" s="16" t="str">
        <f t="shared" si="99"/>
        <v>0</v>
      </c>
      <c r="Q112" s="61" t="str">
        <f t="shared" si="100"/>
        <v/>
      </c>
      <c r="R112" s="61" t="str">
        <f t="shared" si="100"/>
        <v/>
      </c>
      <c r="S112" s="61" t="str">
        <f t="shared" si="100"/>
        <v/>
      </c>
      <c r="T112" s="61" t="str">
        <f t="shared" si="100"/>
        <v/>
      </c>
      <c r="U112" s="61" t="str">
        <f t="shared" si="100"/>
        <v/>
      </c>
      <c r="V112" s="61" t="str">
        <f t="shared" si="100"/>
        <v/>
      </c>
      <c r="W112" s="61" t="str">
        <f t="shared" si="100"/>
        <v/>
      </c>
      <c r="X112" s="61" t="str">
        <f t="shared" si="100"/>
        <v/>
      </c>
      <c r="Y112" s="61" t="str">
        <f t="shared" si="100"/>
        <v/>
      </c>
      <c r="Z112" s="61" t="str">
        <f t="shared" si="100"/>
        <v/>
      </c>
      <c r="AA112" s="61" t="str">
        <f t="shared" si="100"/>
        <v/>
      </c>
      <c r="AB112" s="61" t="str">
        <f t="shared" si="100"/>
        <v/>
      </c>
      <c r="AC112" s="61" t="str">
        <f t="shared" si="100"/>
        <v/>
      </c>
      <c r="AD112" s="61" t="str">
        <f t="shared" si="100"/>
        <v/>
      </c>
    </row>
    <row r="113" spans="3:30" x14ac:dyDescent="0.25">
      <c r="C113" s="14">
        <f t="shared" si="101"/>
        <v>0</v>
      </c>
      <c r="D113" s="15" t="str">
        <f>IF(OR(C113&lt;1,H113&lt;&gt;"",COUNTIF(P$100:P113,P113)&gt;3),"",VLOOKUP(C113-COUNTA(H$100:H113),DD!$F$1:$G$13,2))</f>
        <v/>
      </c>
      <c r="E113" s="84">
        <f t="shared" si="96"/>
        <v>0</v>
      </c>
      <c r="F113" s="16">
        <f t="shared" si="97"/>
        <v>0</v>
      </c>
      <c r="G113" s="15">
        <f t="shared" si="98"/>
        <v>0</v>
      </c>
      <c r="H113" s="29"/>
      <c r="I113" s="17" t="str">
        <f t="shared" si="94"/>
        <v/>
      </c>
      <c r="P113" s="16" t="str">
        <f t="shared" si="99"/>
        <v>0</v>
      </c>
      <c r="Q113" s="61" t="str">
        <f t="shared" si="100"/>
        <v/>
      </c>
      <c r="R113" s="61" t="str">
        <f t="shared" si="100"/>
        <v/>
      </c>
      <c r="S113" s="61" t="str">
        <f t="shared" si="100"/>
        <v/>
      </c>
      <c r="T113" s="61" t="str">
        <f t="shared" si="100"/>
        <v/>
      </c>
      <c r="U113" s="61" t="str">
        <f t="shared" si="100"/>
        <v/>
      </c>
      <c r="V113" s="61" t="str">
        <f t="shared" si="100"/>
        <v/>
      </c>
      <c r="W113" s="61" t="str">
        <f t="shared" si="100"/>
        <v/>
      </c>
      <c r="X113" s="61" t="str">
        <f t="shared" si="100"/>
        <v/>
      </c>
      <c r="Y113" s="61" t="str">
        <f t="shared" si="100"/>
        <v/>
      </c>
      <c r="Z113" s="61" t="str">
        <f t="shared" si="100"/>
        <v/>
      </c>
      <c r="AA113" s="61" t="str">
        <f t="shared" si="100"/>
        <v/>
      </c>
      <c r="AB113" s="61" t="str">
        <f t="shared" si="100"/>
        <v/>
      </c>
      <c r="AC113" s="61" t="str">
        <f t="shared" si="100"/>
        <v/>
      </c>
      <c r="AD113" s="61" t="str">
        <f t="shared" si="100"/>
        <v/>
      </c>
    </row>
    <row r="114" spans="3:30" x14ac:dyDescent="0.25">
      <c r="C114" s="14">
        <f t="shared" si="101"/>
        <v>0</v>
      </c>
      <c r="D114" s="15" t="str">
        <f>IF(OR(C114&lt;1,H114&lt;&gt;"",COUNTIF(P$100:P114,P114)&gt;3),"",VLOOKUP(C114-COUNTA(H$100:H114),DD!$F$1:$G$13,2))</f>
        <v/>
      </c>
      <c r="E114" s="84">
        <f t="shared" si="96"/>
        <v>0</v>
      </c>
      <c r="F114" s="16">
        <f t="shared" si="97"/>
        <v>0</v>
      </c>
      <c r="G114" s="15">
        <f t="shared" si="98"/>
        <v>0</v>
      </c>
      <c r="H114" s="29"/>
      <c r="I114" s="17" t="str">
        <f t="shared" si="94"/>
        <v/>
      </c>
      <c r="P114" s="16" t="str">
        <f t="shared" si="99"/>
        <v>0</v>
      </c>
      <c r="Q114" s="61" t="str">
        <f t="shared" si="100"/>
        <v/>
      </c>
      <c r="R114" s="61" t="str">
        <f t="shared" si="100"/>
        <v/>
      </c>
      <c r="S114" s="61" t="str">
        <f t="shared" si="100"/>
        <v/>
      </c>
      <c r="T114" s="61" t="str">
        <f t="shared" si="100"/>
        <v/>
      </c>
      <c r="U114" s="61" t="str">
        <f t="shared" si="100"/>
        <v/>
      </c>
      <c r="V114" s="61" t="str">
        <f t="shared" si="100"/>
        <v/>
      </c>
      <c r="W114" s="61" t="str">
        <f t="shared" si="100"/>
        <v/>
      </c>
      <c r="X114" s="61" t="str">
        <f t="shared" si="100"/>
        <v/>
      </c>
      <c r="Y114" s="61" t="str">
        <f t="shared" si="100"/>
        <v/>
      </c>
      <c r="Z114" s="61" t="str">
        <f t="shared" si="100"/>
        <v/>
      </c>
      <c r="AA114" s="61" t="str">
        <f t="shared" si="100"/>
        <v/>
      </c>
      <c r="AB114" s="61" t="str">
        <f t="shared" si="100"/>
        <v/>
      </c>
      <c r="AC114" s="61" t="str">
        <f t="shared" si="100"/>
        <v/>
      </c>
      <c r="AD114" s="61" t="str">
        <f t="shared" si="100"/>
        <v/>
      </c>
    </row>
    <row r="115" spans="3:30" x14ac:dyDescent="0.25">
      <c r="C115" s="14">
        <f t="shared" si="101"/>
        <v>0</v>
      </c>
      <c r="D115" s="15" t="str">
        <f>IF(OR(C115&lt;1,H115&lt;&gt;"",COUNTIF(P$100:P115,P115)&gt;3),"",VLOOKUP(C115-COUNTA(H$100:H115),DD!$F$1:$G$13,2))</f>
        <v/>
      </c>
      <c r="E115" s="84">
        <f t="shared" si="96"/>
        <v>0</v>
      </c>
      <c r="F115" s="16">
        <f t="shared" si="97"/>
        <v>0</v>
      </c>
      <c r="G115" s="15">
        <f t="shared" si="98"/>
        <v>0</v>
      </c>
      <c r="H115" s="29"/>
      <c r="I115" s="17" t="str">
        <f t="shared" si="94"/>
        <v/>
      </c>
      <c r="P115" s="16" t="str">
        <f t="shared" si="99"/>
        <v>0</v>
      </c>
      <c r="Q115" s="61" t="str">
        <f t="shared" si="100"/>
        <v/>
      </c>
      <c r="R115" s="61" t="str">
        <f t="shared" si="100"/>
        <v/>
      </c>
      <c r="S115" s="61" t="str">
        <f t="shared" si="100"/>
        <v/>
      </c>
      <c r="T115" s="61" t="str">
        <f t="shared" si="100"/>
        <v/>
      </c>
      <c r="U115" s="61" t="str">
        <f t="shared" si="100"/>
        <v/>
      </c>
      <c r="V115" s="61" t="str">
        <f t="shared" si="100"/>
        <v/>
      </c>
      <c r="W115" s="61" t="str">
        <f t="shared" si="100"/>
        <v/>
      </c>
      <c r="X115" s="61" t="str">
        <f t="shared" si="100"/>
        <v/>
      </c>
      <c r="Y115" s="61" t="str">
        <f t="shared" si="100"/>
        <v/>
      </c>
      <c r="Z115" s="61" t="str">
        <f t="shared" si="100"/>
        <v/>
      </c>
      <c r="AA115" s="61" t="str">
        <f t="shared" si="100"/>
        <v/>
      </c>
      <c r="AB115" s="61" t="str">
        <f t="shared" si="100"/>
        <v/>
      </c>
      <c r="AC115" s="61" t="str">
        <f t="shared" si="100"/>
        <v/>
      </c>
      <c r="AD115" s="61" t="str">
        <f t="shared" si="100"/>
        <v/>
      </c>
    </row>
    <row r="116" spans="3:30" x14ac:dyDescent="0.25">
      <c r="C116" s="14">
        <f t="shared" si="101"/>
        <v>0</v>
      </c>
      <c r="D116" s="15" t="str">
        <f>IF(OR(C116&lt;1,H116&lt;&gt;"",COUNTIF(P$100:P116,P116)&gt;3),"",VLOOKUP(C116-COUNTA(H$100:H116),DD!$F$1:$G$13,2))</f>
        <v/>
      </c>
      <c r="E116" s="84">
        <f t="shared" si="96"/>
        <v>0</v>
      </c>
      <c r="F116" s="16">
        <f t="shared" si="97"/>
        <v>0</v>
      </c>
      <c r="G116" s="15">
        <f t="shared" si="98"/>
        <v>0</v>
      </c>
      <c r="H116" s="29"/>
      <c r="I116" s="17" t="str">
        <f t="shared" si="94"/>
        <v/>
      </c>
      <c r="P116" s="16" t="str">
        <f t="shared" si="99"/>
        <v>0</v>
      </c>
      <c r="Q116" s="61" t="str">
        <f t="shared" si="100"/>
        <v/>
      </c>
      <c r="R116" s="61" t="str">
        <f t="shared" si="100"/>
        <v/>
      </c>
      <c r="S116" s="61" t="str">
        <f t="shared" si="100"/>
        <v/>
      </c>
      <c r="T116" s="61" t="str">
        <f t="shared" si="100"/>
        <v/>
      </c>
      <c r="U116" s="61" t="str">
        <f t="shared" si="100"/>
        <v/>
      </c>
      <c r="V116" s="61" t="str">
        <f t="shared" si="100"/>
        <v/>
      </c>
      <c r="W116" s="61" t="str">
        <f t="shared" si="100"/>
        <v/>
      </c>
      <c r="X116" s="61" t="str">
        <f t="shared" si="100"/>
        <v/>
      </c>
      <c r="Y116" s="61" t="str">
        <f t="shared" si="100"/>
        <v/>
      </c>
      <c r="Z116" s="61" t="str">
        <f t="shared" si="100"/>
        <v/>
      </c>
      <c r="AA116" s="61" t="str">
        <f t="shared" si="100"/>
        <v/>
      </c>
      <c r="AB116" s="61" t="str">
        <f t="shared" si="100"/>
        <v/>
      </c>
      <c r="AC116" s="61" t="str">
        <f t="shared" si="100"/>
        <v/>
      </c>
      <c r="AD116" s="61" t="str">
        <f t="shared" si="100"/>
        <v/>
      </c>
    </row>
    <row r="117" spans="3:30" x14ac:dyDescent="0.25">
      <c r="C117" s="14">
        <f t="shared" si="101"/>
        <v>0</v>
      </c>
      <c r="D117" s="15" t="str">
        <f>IF(OR(C117&lt;1,H117&lt;&gt;"",COUNTIF(P$100:P117,P117)&gt;3),"",VLOOKUP(C117-COUNTA(H$100:H117),DD!$F$1:$G$13,2))</f>
        <v/>
      </c>
      <c r="E117" s="84">
        <f t="shared" si="96"/>
        <v>0</v>
      </c>
      <c r="F117" s="16">
        <f t="shared" si="97"/>
        <v>0</v>
      </c>
      <c r="G117" s="15">
        <f t="shared" si="98"/>
        <v>0</v>
      </c>
      <c r="H117" s="29"/>
      <c r="I117" s="17" t="str">
        <f t="shared" si="94"/>
        <v/>
      </c>
      <c r="P117" s="16" t="str">
        <f t="shared" si="99"/>
        <v>0</v>
      </c>
      <c r="Q117" s="61" t="str">
        <f t="shared" si="100"/>
        <v/>
      </c>
      <c r="R117" s="61" t="str">
        <f t="shared" si="100"/>
        <v/>
      </c>
      <c r="S117" s="61" t="str">
        <f t="shared" si="100"/>
        <v/>
      </c>
      <c r="T117" s="61" t="str">
        <f t="shared" si="100"/>
        <v/>
      </c>
      <c r="U117" s="61" t="str">
        <f t="shared" si="100"/>
        <v/>
      </c>
      <c r="V117" s="61" t="str">
        <f t="shared" si="100"/>
        <v/>
      </c>
      <c r="W117" s="61" t="str">
        <f t="shared" si="100"/>
        <v/>
      </c>
      <c r="X117" s="61" t="str">
        <f t="shared" si="100"/>
        <v/>
      </c>
      <c r="Y117" s="61" t="str">
        <f t="shared" si="100"/>
        <v/>
      </c>
      <c r="Z117" s="61" t="str">
        <f t="shared" si="100"/>
        <v/>
      </c>
      <c r="AA117" s="61" t="str">
        <f t="shared" si="100"/>
        <v/>
      </c>
      <c r="AB117" s="61" t="str">
        <f t="shared" si="100"/>
        <v/>
      </c>
      <c r="AC117" s="61" t="str">
        <f t="shared" si="100"/>
        <v/>
      </c>
      <c r="AD117" s="61" t="str">
        <f t="shared" si="100"/>
        <v/>
      </c>
    </row>
    <row r="118" spans="3:30" x14ac:dyDescent="0.25">
      <c r="C118" s="14">
        <f t="shared" si="101"/>
        <v>0</v>
      </c>
      <c r="D118" s="15" t="str">
        <f>IF(OR(C118&lt;1,H118&lt;&gt;"",COUNTIF(P$100:P118,P118)&gt;3),"",VLOOKUP(C118-COUNTA(H$100:H118),DD!$F$1:$G$13,2))</f>
        <v/>
      </c>
      <c r="E118" s="84">
        <f t="shared" si="96"/>
        <v>0</v>
      </c>
      <c r="F118" s="16">
        <f t="shared" si="97"/>
        <v>0</v>
      </c>
      <c r="G118" s="15">
        <f t="shared" si="98"/>
        <v>0</v>
      </c>
      <c r="H118" s="29"/>
      <c r="I118" s="17" t="str">
        <f t="shared" si="94"/>
        <v/>
      </c>
      <c r="P118" s="16" t="str">
        <f t="shared" si="99"/>
        <v>0</v>
      </c>
      <c r="Q118" s="61" t="str">
        <f t="shared" si="100"/>
        <v/>
      </c>
      <c r="R118" s="61" t="str">
        <f t="shared" si="100"/>
        <v/>
      </c>
      <c r="S118" s="61" t="str">
        <f t="shared" si="100"/>
        <v/>
      </c>
      <c r="T118" s="61" t="str">
        <f t="shared" si="100"/>
        <v/>
      </c>
      <c r="U118" s="61" t="str">
        <f t="shared" si="100"/>
        <v/>
      </c>
      <c r="V118" s="61" t="str">
        <f t="shared" si="100"/>
        <v/>
      </c>
      <c r="W118" s="61" t="str">
        <f t="shared" si="100"/>
        <v/>
      </c>
      <c r="X118" s="61" t="str">
        <f t="shared" si="100"/>
        <v/>
      </c>
      <c r="Y118" s="61" t="str">
        <f t="shared" si="100"/>
        <v/>
      </c>
      <c r="Z118" s="61" t="str">
        <f t="shared" si="100"/>
        <v/>
      </c>
      <c r="AA118" s="61" t="str">
        <f t="shared" si="100"/>
        <v/>
      </c>
      <c r="AB118" s="61" t="str">
        <f t="shared" si="100"/>
        <v/>
      </c>
      <c r="AC118" s="61" t="str">
        <f t="shared" si="100"/>
        <v/>
      </c>
      <c r="AD118" s="61" t="str">
        <f t="shared" si="100"/>
        <v/>
      </c>
    </row>
    <row r="119" spans="3:30" x14ac:dyDescent="0.25">
      <c r="C119" s="14">
        <f t="shared" si="101"/>
        <v>0</v>
      </c>
      <c r="D119" s="15" t="str">
        <f>IF(OR(C119&lt;1,H119&lt;&gt;"",COUNTIF(P$100:P119,P119)&gt;3),"",VLOOKUP(C119-COUNTA(H$100:H119),DD!$F$1:$G$13,2))</f>
        <v/>
      </c>
      <c r="E119" s="84">
        <f t="shared" si="96"/>
        <v>0</v>
      </c>
      <c r="F119" s="16">
        <f t="shared" si="97"/>
        <v>0</v>
      </c>
      <c r="G119" s="15">
        <f t="shared" si="98"/>
        <v>0</v>
      </c>
      <c r="H119" s="29"/>
      <c r="I119" s="17" t="str">
        <f t="shared" si="94"/>
        <v/>
      </c>
      <c r="P119" s="16" t="str">
        <f t="shared" si="99"/>
        <v>0</v>
      </c>
      <c r="Q119" s="61" t="str">
        <f t="shared" si="100"/>
        <v/>
      </c>
      <c r="R119" s="61" t="str">
        <f t="shared" si="100"/>
        <v/>
      </c>
      <c r="S119" s="61" t="str">
        <f t="shared" si="100"/>
        <v/>
      </c>
      <c r="T119" s="61" t="str">
        <f t="shared" ref="T119:AD123" si="102">IF($G119=T$99,$D119,"")</f>
        <v/>
      </c>
      <c r="U119" s="61" t="str">
        <f t="shared" si="102"/>
        <v/>
      </c>
      <c r="V119" s="61" t="str">
        <f t="shared" si="102"/>
        <v/>
      </c>
      <c r="W119" s="61" t="str">
        <f t="shared" si="102"/>
        <v/>
      </c>
      <c r="X119" s="61" t="str">
        <f t="shared" si="102"/>
        <v/>
      </c>
      <c r="Y119" s="61" t="str">
        <f t="shared" si="102"/>
        <v/>
      </c>
      <c r="Z119" s="61" t="str">
        <f t="shared" si="102"/>
        <v/>
      </c>
      <c r="AA119" s="61" t="str">
        <f t="shared" si="102"/>
        <v/>
      </c>
      <c r="AB119" s="61" t="str">
        <f t="shared" si="102"/>
        <v/>
      </c>
      <c r="AC119" s="61" t="str">
        <f t="shared" si="102"/>
        <v/>
      </c>
      <c r="AD119" s="61" t="str">
        <f t="shared" si="102"/>
        <v/>
      </c>
    </row>
    <row r="120" spans="3:30" x14ac:dyDescent="0.25">
      <c r="C120" s="14">
        <f t="shared" si="101"/>
        <v>0</v>
      </c>
      <c r="D120" s="15" t="str">
        <f>IF(OR(C120&lt;1,H120&lt;&gt;"",COUNTIF(P$100:P120,P120)&gt;3),"",VLOOKUP(C120-COUNTA(H$100:H120),DD!$F$1:$G$13,2))</f>
        <v/>
      </c>
      <c r="E120" s="84">
        <f t="shared" si="96"/>
        <v>0</v>
      </c>
      <c r="F120" s="16">
        <f t="shared" si="97"/>
        <v>0</v>
      </c>
      <c r="G120" s="15">
        <f t="shared" si="98"/>
        <v>0</v>
      </c>
      <c r="H120" s="29"/>
      <c r="I120" s="17" t="str">
        <f t="shared" si="94"/>
        <v/>
      </c>
      <c r="P120" s="16" t="str">
        <f t="shared" si="99"/>
        <v>0</v>
      </c>
      <c r="Q120" s="61" t="str">
        <f t="shared" ref="Q120:S123" si="103">IF($G120=Q$99,$D120,"")</f>
        <v/>
      </c>
      <c r="R120" s="61" t="str">
        <f t="shared" si="103"/>
        <v/>
      </c>
      <c r="S120" s="61" t="str">
        <f t="shared" si="103"/>
        <v/>
      </c>
      <c r="T120" s="61" t="str">
        <f t="shared" si="102"/>
        <v/>
      </c>
      <c r="U120" s="61" t="str">
        <f t="shared" si="102"/>
        <v/>
      </c>
      <c r="V120" s="61" t="str">
        <f t="shared" si="102"/>
        <v/>
      </c>
      <c r="W120" s="61" t="str">
        <f t="shared" si="102"/>
        <v/>
      </c>
      <c r="X120" s="61" t="str">
        <f t="shared" si="102"/>
        <v/>
      </c>
      <c r="Y120" s="61" t="str">
        <f t="shared" si="102"/>
        <v/>
      </c>
      <c r="Z120" s="61" t="str">
        <f t="shared" si="102"/>
        <v/>
      </c>
      <c r="AA120" s="61" t="str">
        <f t="shared" si="102"/>
        <v/>
      </c>
      <c r="AB120" s="61" t="str">
        <f t="shared" si="102"/>
        <v/>
      </c>
      <c r="AC120" s="61" t="str">
        <f t="shared" si="102"/>
        <v/>
      </c>
      <c r="AD120" s="61" t="str">
        <f t="shared" si="102"/>
        <v/>
      </c>
    </row>
    <row r="121" spans="3:30" x14ac:dyDescent="0.25">
      <c r="C121" s="14">
        <f t="shared" si="101"/>
        <v>0</v>
      </c>
      <c r="D121" s="15" t="str">
        <f>IF(OR(C121&lt;1,H121&lt;&gt;"",COUNTIF(P$100:P121,P121)&gt;3),"",VLOOKUP(C121-COUNTA(H$100:H121),DD!$F$1:$G$13,2))</f>
        <v/>
      </c>
      <c r="E121" s="84">
        <f t="shared" si="96"/>
        <v>0</v>
      </c>
      <c r="F121" s="16">
        <f t="shared" si="97"/>
        <v>0</v>
      </c>
      <c r="G121" s="15">
        <f t="shared" si="98"/>
        <v>0</v>
      </c>
      <c r="H121" s="29"/>
      <c r="I121" s="17" t="str">
        <f t="shared" si="94"/>
        <v/>
      </c>
      <c r="P121" s="16" t="str">
        <f t="shared" si="99"/>
        <v>0</v>
      </c>
      <c r="Q121" s="61" t="str">
        <f t="shared" si="103"/>
        <v/>
      </c>
      <c r="R121" s="61" t="str">
        <f t="shared" si="103"/>
        <v/>
      </c>
      <c r="S121" s="61" t="str">
        <f t="shared" si="103"/>
        <v/>
      </c>
      <c r="T121" s="61" t="str">
        <f t="shared" si="102"/>
        <v/>
      </c>
      <c r="U121" s="61" t="str">
        <f t="shared" si="102"/>
        <v/>
      </c>
      <c r="V121" s="61" t="str">
        <f t="shared" si="102"/>
        <v/>
      </c>
      <c r="W121" s="61" t="str">
        <f t="shared" si="102"/>
        <v/>
      </c>
      <c r="X121" s="61" t="str">
        <f t="shared" si="102"/>
        <v/>
      </c>
      <c r="Y121" s="61" t="str">
        <f t="shared" si="102"/>
        <v/>
      </c>
      <c r="Z121" s="61" t="str">
        <f t="shared" si="102"/>
        <v/>
      </c>
      <c r="AA121" s="61" t="str">
        <f t="shared" si="102"/>
        <v/>
      </c>
      <c r="AB121" s="61" t="str">
        <f t="shared" si="102"/>
        <v/>
      </c>
      <c r="AC121" s="61" t="str">
        <f t="shared" si="102"/>
        <v/>
      </c>
      <c r="AD121" s="61" t="str">
        <f t="shared" si="102"/>
        <v/>
      </c>
    </row>
    <row r="122" spans="3:30" x14ac:dyDescent="0.25">
      <c r="C122" s="14">
        <f t="shared" si="101"/>
        <v>0</v>
      </c>
      <c r="D122" s="15" t="str">
        <f>IF(OR(C122&lt;1,H122&lt;&gt;"",COUNTIF(P$100:P122,P122)&gt;3),"",VLOOKUP(C122-COUNTA(H$100:H122),DD!$F$1:$G$13,2))</f>
        <v/>
      </c>
      <c r="E122" s="84">
        <f t="shared" si="96"/>
        <v>0</v>
      </c>
      <c r="F122" s="16">
        <f t="shared" si="97"/>
        <v>0</v>
      </c>
      <c r="G122" s="15">
        <f t="shared" si="98"/>
        <v>0</v>
      </c>
      <c r="H122" s="29"/>
      <c r="I122" s="17" t="str">
        <f t="shared" si="94"/>
        <v/>
      </c>
      <c r="P122" s="16" t="str">
        <f t="shared" si="99"/>
        <v>0</v>
      </c>
      <c r="Q122" s="61" t="str">
        <f t="shared" si="103"/>
        <v/>
      </c>
      <c r="R122" s="61" t="str">
        <f t="shared" si="103"/>
        <v/>
      </c>
      <c r="S122" s="61" t="str">
        <f t="shared" si="103"/>
        <v/>
      </c>
      <c r="T122" s="61" t="str">
        <f t="shared" si="102"/>
        <v/>
      </c>
      <c r="U122" s="61" t="str">
        <f t="shared" si="102"/>
        <v/>
      </c>
      <c r="V122" s="61" t="str">
        <f t="shared" si="102"/>
        <v/>
      </c>
      <c r="W122" s="61" t="str">
        <f t="shared" si="102"/>
        <v/>
      </c>
      <c r="X122" s="61" t="str">
        <f t="shared" si="102"/>
        <v/>
      </c>
      <c r="Y122" s="61" t="str">
        <f t="shared" si="102"/>
        <v/>
      </c>
      <c r="Z122" s="61" t="str">
        <f t="shared" si="102"/>
        <v/>
      </c>
      <c r="AA122" s="61" t="str">
        <f t="shared" si="102"/>
        <v/>
      </c>
      <c r="AB122" s="61" t="str">
        <f t="shared" si="102"/>
        <v/>
      </c>
      <c r="AC122" s="61" t="str">
        <f t="shared" si="102"/>
        <v/>
      </c>
      <c r="AD122" s="61" t="str">
        <f t="shared" si="102"/>
        <v/>
      </c>
    </row>
    <row r="123" spans="3:30" ht="15.75" thickBot="1" x14ac:dyDescent="0.3">
      <c r="C123" s="30">
        <f t="shared" si="101"/>
        <v>0</v>
      </c>
      <c r="D123" s="31" t="str">
        <f>IF(OR(C123&lt;1,H123&lt;&gt;"",COUNTIF(P$100:P123,P123)&gt;3),"",VLOOKUP(C123-COUNTA(H$100:H123),DD!$F$1:$G$13,2))</f>
        <v/>
      </c>
      <c r="E123" s="85">
        <f t="shared" si="96"/>
        <v>0</v>
      </c>
      <c r="F123" s="32">
        <f t="shared" si="97"/>
        <v>0</v>
      </c>
      <c r="G123" s="31">
        <f t="shared" si="98"/>
        <v>0</v>
      </c>
      <c r="H123" s="33"/>
      <c r="I123" s="34" t="str">
        <f>IF(AND(OR(C123=C122,C123=C124),C123&lt;&gt;0),"TIE","")</f>
        <v/>
      </c>
      <c r="P123" s="16" t="str">
        <f t="shared" si="99"/>
        <v>0</v>
      </c>
      <c r="Q123" s="61" t="str">
        <f t="shared" si="103"/>
        <v/>
      </c>
      <c r="R123" s="61" t="str">
        <f t="shared" si="103"/>
        <v/>
      </c>
      <c r="S123" s="61" t="str">
        <f t="shared" si="103"/>
        <v/>
      </c>
      <c r="T123" s="61" t="str">
        <f t="shared" si="102"/>
        <v/>
      </c>
      <c r="U123" s="61" t="str">
        <f t="shared" si="102"/>
        <v/>
      </c>
      <c r="V123" s="61" t="str">
        <f t="shared" si="102"/>
        <v/>
      </c>
      <c r="W123" s="61" t="str">
        <f t="shared" si="102"/>
        <v/>
      </c>
      <c r="X123" s="61" t="str">
        <f t="shared" si="102"/>
        <v/>
      </c>
      <c r="Y123" s="61" t="str">
        <f t="shared" si="102"/>
        <v/>
      </c>
      <c r="Z123" s="61" t="str">
        <f t="shared" si="102"/>
        <v/>
      </c>
      <c r="AA123" s="61" t="str">
        <f t="shared" si="102"/>
        <v/>
      </c>
      <c r="AB123" s="61" t="str">
        <f t="shared" si="102"/>
        <v/>
      </c>
      <c r="AC123" s="61" t="str">
        <f t="shared" si="102"/>
        <v/>
      </c>
      <c r="AD123" s="61" t="str">
        <f t="shared" si="102"/>
        <v/>
      </c>
    </row>
  </sheetData>
  <sheetProtection algorithmName="SHA-512" hashValue="RFLSOYMRwup6C7MrHYyg1tnWWiGVSyYGqK2CqRHaAigou5Pl6g0OI4X1FUu8wSrou7k9qPYe5KWVAiAO2TuZDA==" saltValue="M7OTj62LNv4Rl3jkG8/O+Q==" spinCount="100000" sheet="1" objects="1" scenarios="1"/>
  <mergeCells count="72">
    <mergeCell ref="A90:A93"/>
    <mergeCell ref="B90:B93"/>
    <mergeCell ref="C90:C93"/>
    <mergeCell ref="A94:A97"/>
    <mergeCell ref="B94:B97"/>
    <mergeCell ref="C94:C97"/>
    <mergeCell ref="A82:A85"/>
    <mergeCell ref="B82:B85"/>
    <mergeCell ref="C82:C85"/>
    <mergeCell ref="A86:A89"/>
    <mergeCell ref="B86:B89"/>
    <mergeCell ref="C86:C89"/>
    <mergeCell ref="A74:A77"/>
    <mergeCell ref="B74:B77"/>
    <mergeCell ref="C74:C77"/>
    <mergeCell ref="A78:A81"/>
    <mergeCell ref="B78:B81"/>
    <mergeCell ref="C78:C81"/>
    <mergeCell ref="A66:A69"/>
    <mergeCell ref="B66:B69"/>
    <mergeCell ref="C66:C69"/>
    <mergeCell ref="A70:A73"/>
    <mergeCell ref="B70:B73"/>
    <mergeCell ref="C70:C73"/>
    <mergeCell ref="A58:A61"/>
    <mergeCell ref="B58:B61"/>
    <mergeCell ref="C58:C61"/>
    <mergeCell ref="A62:A65"/>
    <mergeCell ref="B62:B65"/>
    <mergeCell ref="C62:C65"/>
    <mergeCell ref="A50:A53"/>
    <mergeCell ref="B50:B53"/>
    <mergeCell ref="C50:C53"/>
    <mergeCell ref="A54:A57"/>
    <mergeCell ref="B54:B57"/>
    <mergeCell ref="C54:C57"/>
    <mergeCell ref="A42:A45"/>
    <mergeCell ref="B42:B45"/>
    <mergeCell ref="C42:C45"/>
    <mergeCell ref="A46:A49"/>
    <mergeCell ref="B46:B49"/>
    <mergeCell ref="C46:C49"/>
    <mergeCell ref="A34:A37"/>
    <mergeCell ref="B34:B37"/>
    <mergeCell ref="C34:C37"/>
    <mergeCell ref="A38:A41"/>
    <mergeCell ref="B38:B41"/>
    <mergeCell ref="C38:C41"/>
    <mergeCell ref="A26:A29"/>
    <mergeCell ref="B26:B29"/>
    <mergeCell ref="C26:C29"/>
    <mergeCell ref="A30:A33"/>
    <mergeCell ref="B30:B33"/>
    <mergeCell ref="C30:C33"/>
    <mergeCell ref="A18:A21"/>
    <mergeCell ref="B18:B21"/>
    <mergeCell ref="C18:C21"/>
    <mergeCell ref="A22:A25"/>
    <mergeCell ref="B22:B25"/>
    <mergeCell ref="C22:C25"/>
    <mergeCell ref="A10:A13"/>
    <mergeCell ref="B10:B13"/>
    <mergeCell ref="C10:C13"/>
    <mergeCell ref="A14:A17"/>
    <mergeCell ref="B14:B17"/>
    <mergeCell ref="C14:C17"/>
    <mergeCell ref="A2:A5"/>
    <mergeCell ref="B2:B5"/>
    <mergeCell ref="C2:C5"/>
    <mergeCell ref="A6:A9"/>
    <mergeCell ref="B6:B9"/>
    <mergeCell ref="C6:C9"/>
  </mergeCells>
  <conditionalFormatting sqref="E3">
    <cfRule type="expression" dxfId="455" priority="118">
      <formula>IF(E3="",FALSE,IF(LEFT(E3,1)=LEFT(E2,1),TRUE,FALSE))</formula>
    </cfRule>
  </conditionalFormatting>
  <conditionalFormatting sqref="E4">
    <cfRule type="expression" dxfId="454" priority="117">
      <formula>IF(E4="",FALSE,IF(OR(LEFT(E4,LEN(E4)-1)=LEFT(E3,LEN(E3)-1),LEFT(E4,LEN(E4)-1)=LEFT(E2,LEN(E2)-1)),TRUE,FALSE))</formula>
    </cfRule>
  </conditionalFormatting>
  <conditionalFormatting sqref="E5">
    <cfRule type="expression" dxfId="453" priority="116">
      <formula>IF(E5="",FALSE,IF(OR(LEFT(E5,LEN(E5)-1)=LEFT(E4,LEN(E4)-1),LEFT(E5,LEN(E5)-1)=LEFT(E3,LEN(E3)-1),LEFT(E5,LEN(E5)-1)=LEFT(E2,LEN(E2)-1),LEFT(E5,1)=LEFT(E4,1)),TRUE,FALSE))</formula>
    </cfRule>
  </conditionalFormatting>
  <conditionalFormatting sqref="E7">
    <cfRule type="expression" dxfId="452" priority="113">
      <formula>IF(E7="",FALSE,IF(LEFT(E7,1)=LEFT(E6,1),TRUE,FALSE))</formula>
    </cfRule>
  </conditionalFormatting>
  <conditionalFormatting sqref="E8">
    <cfRule type="expression" dxfId="451" priority="112">
      <formula>IF(E8="",FALSE,IF(OR(LEFT(E8,LEN(E8)-1)=LEFT(E7,LEN(E7)-1),LEFT(E8,LEN(E8)-1)=LEFT(E6,LEN(E6)-1)),TRUE,FALSE))</formula>
    </cfRule>
  </conditionalFormatting>
  <conditionalFormatting sqref="E9">
    <cfRule type="expression" dxfId="450" priority="111">
      <formula>IF(E9="",FALSE,IF(OR(LEFT(E9,LEN(E9)-1)=LEFT(E8,LEN(E8)-1),LEFT(E9,LEN(E9)-1)=LEFT(E7,LEN(E7)-1),LEFT(E9,LEN(E9)-1)=LEFT(E6,LEN(E6)-1),LEFT(E9,1)=LEFT(E8,1)),TRUE,FALSE))</formula>
    </cfRule>
  </conditionalFormatting>
  <conditionalFormatting sqref="E11">
    <cfRule type="expression" dxfId="449" priority="108">
      <formula>IF(E11="",FALSE,IF(LEFT(E11,1)=LEFT(E10,1),TRUE,FALSE))</formula>
    </cfRule>
  </conditionalFormatting>
  <conditionalFormatting sqref="E12">
    <cfRule type="expression" dxfId="448" priority="107">
      <formula>IF(E12="",FALSE,IF(OR(LEFT(E12,LEN(E12)-1)=LEFT(E11,LEN(E11)-1),LEFT(E12,LEN(E12)-1)=LEFT(E10,LEN(E10)-1)),TRUE,FALSE))</formula>
    </cfRule>
  </conditionalFormatting>
  <conditionalFormatting sqref="E13">
    <cfRule type="expression" dxfId="447" priority="106">
      <formula>IF(E13="",FALSE,IF(OR(LEFT(E13,LEN(E13)-1)=LEFT(E12,LEN(E12)-1),LEFT(E13,LEN(E13)-1)=LEFT(E11,LEN(E11)-1),LEFT(E13,LEN(E13)-1)=LEFT(E10,LEN(E10)-1),LEFT(E13,1)=LEFT(E12,1)),TRUE,FALSE))</formula>
    </cfRule>
  </conditionalFormatting>
  <conditionalFormatting sqref="E15">
    <cfRule type="expression" dxfId="446" priority="103">
      <formula>IF(E15="",FALSE,IF(LEFT(E15,1)=LEFT(E14,1),TRUE,FALSE))</formula>
    </cfRule>
  </conditionalFormatting>
  <conditionalFormatting sqref="E16">
    <cfRule type="expression" dxfId="445" priority="102">
      <formula>IF(E16="",FALSE,IF(OR(LEFT(E16,LEN(E16)-1)=LEFT(E15,LEN(E15)-1),LEFT(E16,LEN(E16)-1)=LEFT(E14,LEN(E14)-1)),TRUE,FALSE))</formula>
    </cfRule>
  </conditionalFormatting>
  <conditionalFormatting sqref="E17">
    <cfRule type="expression" dxfId="444" priority="101">
      <formula>IF(E17="",FALSE,IF(OR(LEFT(E17,LEN(E17)-1)=LEFT(E16,LEN(E16)-1),LEFT(E17,LEN(E17)-1)=LEFT(E15,LEN(E15)-1),LEFT(E17,LEN(E17)-1)=LEFT(E14,LEN(E14)-1),LEFT(E17,1)=LEFT(E16,1)),TRUE,FALSE))</formula>
    </cfRule>
  </conditionalFormatting>
  <conditionalFormatting sqref="E19">
    <cfRule type="expression" dxfId="443" priority="98">
      <formula>IF(E19="",FALSE,IF(LEFT(E19,1)=LEFT(E18,1),TRUE,FALSE))</formula>
    </cfRule>
  </conditionalFormatting>
  <conditionalFormatting sqref="E20">
    <cfRule type="expression" dxfId="442" priority="97">
      <formula>IF(E20="",FALSE,IF(OR(LEFT(E20,LEN(E20)-1)=LEFT(E19,LEN(E19)-1),LEFT(E20,LEN(E20)-1)=LEFT(E18,LEN(E18)-1)),TRUE,FALSE))</formula>
    </cfRule>
  </conditionalFormatting>
  <conditionalFormatting sqref="E21">
    <cfRule type="expression" dxfId="441" priority="96">
      <formula>IF(E21="",FALSE,IF(OR(LEFT(E21,LEN(E21)-1)=LEFT(E20,LEN(E20)-1),LEFT(E21,LEN(E21)-1)=LEFT(E19,LEN(E19)-1),LEFT(E21,LEN(E21)-1)=LEFT(E18,LEN(E18)-1),LEFT(E21,1)=LEFT(E20,1)),TRUE,FALSE))</formula>
    </cfRule>
  </conditionalFormatting>
  <conditionalFormatting sqref="E23">
    <cfRule type="expression" dxfId="440" priority="93">
      <formula>IF(E23="",FALSE,IF(LEFT(E23,1)=LEFT(E22,1),TRUE,FALSE))</formula>
    </cfRule>
  </conditionalFormatting>
  <conditionalFormatting sqref="E24">
    <cfRule type="expression" dxfId="439" priority="92">
      <formula>IF(E24="",FALSE,IF(OR(LEFT(E24,LEN(E24)-1)=LEFT(E23,LEN(E23)-1),LEFT(E24,LEN(E24)-1)=LEFT(E22,LEN(E22)-1)),TRUE,FALSE))</formula>
    </cfRule>
  </conditionalFormatting>
  <conditionalFormatting sqref="E25">
    <cfRule type="expression" dxfId="438" priority="91">
      <formula>IF(E25="",FALSE,IF(OR(LEFT(E25,LEN(E25)-1)=LEFT(E24,LEN(E24)-1),LEFT(E25,LEN(E25)-1)=LEFT(E23,LEN(E23)-1),LEFT(E25,LEN(E25)-1)=LEFT(E22,LEN(E22)-1),LEFT(E25,1)=LEFT(E24,1)),TRUE,FALSE))</formula>
    </cfRule>
  </conditionalFormatting>
  <conditionalFormatting sqref="E27">
    <cfRule type="expression" dxfId="437" priority="88">
      <formula>IF(E27="",FALSE,IF(LEFT(E27,1)=LEFT(E26,1),TRUE,FALSE))</formula>
    </cfRule>
  </conditionalFormatting>
  <conditionalFormatting sqref="E28">
    <cfRule type="expression" dxfId="436" priority="87">
      <formula>IF(E28="",FALSE,IF(OR(LEFT(E28,LEN(E28)-1)=LEFT(E27,LEN(E27)-1),LEFT(E28,LEN(E28)-1)=LEFT(E26,LEN(E26)-1)),TRUE,FALSE))</formula>
    </cfRule>
  </conditionalFormatting>
  <conditionalFormatting sqref="E29">
    <cfRule type="expression" dxfId="435" priority="86">
      <formula>IF(E29="",FALSE,IF(OR(LEFT(E29,LEN(E29)-1)=LEFT(E28,LEN(E28)-1),LEFT(E29,LEN(E29)-1)=LEFT(E27,LEN(E27)-1),LEFT(E29,LEN(E29)-1)=LEFT(E26,LEN(E26)-1),LEFT(E29,1)=LEFT(E28,1)),TRUE,FALSE))</formula>
    </cfRule>
  </conditionalFormatting>
  <conditionalFormatting sqref="E31">
    <cfRule type="expression" dxfId="434" priority="83">
      <formula>IF(E31="",FALSE,IF(LEFT(E31,1)=LEFT(E30,1),TRUE,FALSE))</formula>
    </cfRule>
  </conditionalFormatting>
  <conditionalFormatting sqref="E32">
    <cfRule type="expression" dxfId="433" priority="82">
      <formula>IF(E32="",FALSE,IF(OR(LEFT(E32,LEN(E32)-1)=LEFT(E31,LEN(E31)-1),LEFT(E32,LEN(E32)-1)=LEFT(E30,LEN(E30)-1)),TRUE,FALSE))</formula>
    </cfRule>
  </conditionalFormatting>
  <conditionalFormatting sqref="E33">
    <cfRule type="expression" dxfId="432" priority="81">
      <formula>IF(E33="",FALSE,IF(OR(LEFT(E33,LEN(E33)-1)=LEFT(E32,LEN(E32)-1),LEFT(E33,LEN(E33)-1)=LEFT(E31,LEN(E31)-1),LEFT(E33,LEN(E33)-1)=LEFT(E30,LEN(E30)-1),LEFT(E33,1)=LEFT(E32,1)),TRUE,FALSE))</formula>
    </cfRule>
  </conditionalFormatting>
  <conditionalFormatting sqref="E35">
    <cfRule type="expression" dxfId="431" priority="78">
      <formula>IF(E35="",FALSE,IF(LEFT(E35,1)=LEFT(E34,1),TRUE,FALSE))</formula>
    </cfRule>
  </conditionalFormatting>
  <conditionalFormatting sqref="E36">
    <cfRule type="expression" dxfId="430" priority="77">
      <formula>IF(E36="",FALSE,IF(OR(LEFT(E36,LEN(E36)-1)=LEFT(E35,LEN(E35)-1),LEFT(E36,LEN(E36)-1)=LEFT(E34,LEN(E34)-1)),TRUE,FALSE))</formula>
    </cfRule>
  </conditionalFormatting>
  <conditionalFormatting sqref="E37">
    <cfRule type="expression" dxfId="429" priority="76">
      <formula>IF(E37="",FALSE,IF(OR(LEFT(E37,LEN(E37)-1)=LEFT(E36,LEN(E36)-1),LEFT(E37,LEN(E37)-1)=LEFT(E35,LEN(E35)-1),LEFT(E37,LEN(E37)-1)=LEFT(E34,LEN(E34)-1),LEFT(E37,1)=LEFT(E36,1)),TRUE,FALSE))</formula>
    </cfRule>
  </conditionalFormatting>
  <conditionalFormatting sqref="E39">
    <cfRule type="expression" dxfId="428" priority="73">
      <formula>IF(E39="",FALSE,IF(LEFT(E39,1)=LEFT(E38,1),TRUE,FALSE))</formula>
    </cfRule>
  </conditionalFormatting>
  <conditionalFormatting sqref="E40">
    <cfRule type="expression" dxfId="427" priority="72">
      <formula>IF(E40="",FALSE,IF(OR(LEFT(E40,LEN(E40)-1)=LEFT(E39,LEN(E39)-1),LEFT(E40,LEN(E40)-1)=LEFT(E38,LEN(E38)-1)),TRUE,FALSE))</formula>
    </cfRule>
  </conditionalFormatting>
  <conditionalFormatting sqref="E41">
    <cfRule type="expression" dxfId="426" priority="71">
      <formula>IF(E41="",FALSE,IF(OR(LEFT(E41,LEN(E41)-1)=LEFT(E40,LEN(E40)-1),LEFT(E41,LEN(E41)-1)=LEFT(E39,LEN(E39)-1),LEFT(E41,LEN(E41)-1)=LEFT(E38,LEN(E38)-1),LEFT(E41,1)=LEFT(E40,1)),TRUE,FALSE))</formula>
    </cfRule>
  </conditionalFormatting>
  <conditionalFormatting sqref="E43">
    <cfRule type="expression" dxfId="425" priority="68">
      <formula>IF(E43="",FALSE,IF(LEFT(E43,1)=LEFT(E42,1),TRUE,FALSE))</formula>
    </cfRule>
  </conditionalFormatting>
  <conditionalFormatting sqref="E44">
    <cfRule type="expression" dxfId="424" priority="67">
      <formula>IF(E44="",FALSE,IF(OR(LEFT(E44,LEN(E44)-1)=LEFT(E43,LEN(E43)-1),LEFT(E44,LEN(E44)-1)=LEFT(E42,LEN(E42)-1)),TRUE,FALSE))</formula>
    </cfRule>
  </conditionalFormatting>
  <conditionalFormatting sqref="E45">
    <cfRule type="expression" dxfId="423" priority="66">
      <formula>IF(E45="",FALSE,IF(OR(LEFT(E45,LEN(E45)-1)=LEFT(E44,LEN(E44)-1),LEFT(E45,LEN(E45)-1)=LEFT(E43,LEN(E43)-1),LEFT(E45,LEN(E45)-1)=LEFT(E42,LEN(E42)-1),LEFT(E45,1)=LEFT(E44,1)),TRUE,FALSE))</formula>
    </cfRule>
  </conditionalFormatting>
  <conditionalFormatting sqref="E47">
    <cfRule type="expression" dxfId="422" priority="63">
      <formula>IF(E47="",FALSE,IF(LEFT(E47,1)=LEFT(E46,1),TRUE,FALSE))</formula>
    </cfRule>
  </conditionalFormatting>
  <conditionalFormatting sqref="E48">
    <cfRule type="expression" dxfId="421" priority="62">
      <formula>IF(E48="",FALSE,IF(OR(LEFT(E48,LEN(E48)-1)=LEFT(E47,LEN(E47)-1),LEFT(E48,LEN(E48)-1)=LEFT(E46,LEN(E46)-1)),TRUE,FALSE))</formula>
    </cfRule>
  </conditionalFormatting>
  <conditionalFormatting sqref="E49">
    <cfRule type="expression" dxfId="420" priority="61">
      <formula>IF(E49="",FALSE,IF(OR(LEFT(E49,LEN(E49)-1)=LEFT(E48,LEN(E48)-1),LEFT(E49,LEN(E49)-1)=LEFT(E47,LEN(E47)-1),LEFT(E49,LEN(E49)-1)=LEFT(E46,LEN(E46)-1),LEFT(E49,1)=LEFT(E48,1)),TRUE,FALSE))</formula>
    </cfRule>
  </conditionalFormatting>
  <conditionalFormatting sqref="E51">
    <cfRule type="expression" dxfId="419" priority="58">
      <formula>IF(E51="",FALSE,IF(LEFT(E51,1)=LEFT(E50,1),TRUE,FALSE))</formula>
    </cfRule>
  </conditionalFormatting>
  <conditionalFormatting sqref="E52">
    <cfRule type="expression" dxfId="418" priority="57">
      <formula>IF(E52="",FALSE,IF(OR(LEFT(E52,LEN(E52)-1)=LEFT(E51,LEN(E51)-1),LEFT(E52,LEN(E52)-1)=LEFT(E50,LEN(E50)-1)),TRUE,FALSE))</formula>
    </cfRule>
  </conditionalFormatting>
  <conditionalFormatting sqref="E53">
    <cfRule type="expression" dxfId="417" priority="56">
      <formula>IF(E53="",FALSE,IF(OR(LEFT(E53,LEN(E53)-1)=LEFT(E52,LEN(E52)-1),LEFT(E53,LEN(E53)-1)=LEFT(E51,LEN(E51)-1),LEFT(E53,LEN(E53)-1)=LEFT(E50,LEN(E50)-1),LEFT(E53,1)=LEFT(E52,1)),TRUE,FALSE))</formula>
    </cfRule>
  </conditionalFormatting>
  <conditionalFormatting sqref="E55">
    <cfRule type="expression" dxfId="416" priority="53">
      <formula>IF(E55="",FALSE,IF(LEFT(E55,1)=LEFT(E54,1),TRUE,FALSE))</formula>
    </cfRule>
  </conditionalFormatting>
  <conditionalFormatting sqref="E56">
    <cfRule type="expression" dxfId="415" priority="52">
      <formula>IF(E56="",FALSE,IF(OR(LEFT(E56,LEN(E56)-1)=LEFT(E55,LEN(E55)-1),LEFT(E56,LEN(E56)-1)=LEFT(E54,LEN(E54)-1)),TRUE,FALSE))</formula>
    </cfRule>
  </conditionalFormatting>
  <conditionalFormatting sqref="E57">
    <cfRule type="expression" dxfId="414" priority="51">
      <formula>IF(E57="",FALSE,IF(OR(LEFT(E57,LEN(E57)-1)=LEFT(E56,LEN(E56)-1),LEFT(E57,LEN(E57)-1)=LEFT(E55,LEN(E55)-1),LEFT(E57,LEN(E57)-1)=LEFT(E54,LEN(E54)-1),LEFT(E57,1)=LEFT(E56,1)),TRUE,FALSE))</formula>
    </cfRule>
  </conditionalFormatting>
  <conditionalFormatting sqref="E59">
    <cfRule type="expression" dxfId="413" priority="48">
      <formula>IF(E59="",FALSE,IF(LEFT(E59,1)=LEFT(E58,1),TRUE,FALSE))</formula>
    </cfRule>
  </conditionalFormatting>
  <conditionalFormatting sqref="E60">
    <cfRule type="expression" dxfId="412" priority="47">
      <formula>IF(E60="",FALSE,IF(OR(LEFT(E60,LEN(E60)-1)=LEFT(E59,LEN(E59)-1),LEFT(E60,LEN(E60)-1)=LEFT(E58,LEN(E58)-1)),TRUE,FALSE))</formula>
    </cfRule>
  </conditionalFormatting>
  <conditionalFormatting sqref="E61">
    <cfRule type="expression" dxfId="411" priority="46">
      <formula>IF(E61="",FALSE,IF(OR(LEFT(E61,LEN(E61)-1)=LEFT(E60,LEN(E60)-1),LEFT(E61,LEN(E61)-1)=LEFT(E59,LEN(E59)-1),LEFT(E61,LEN(E61)-1)=LEFT(E58,LEN(E58)-1),LEFT(E61,1)=LEFT(E60,1)),TRUE,FALSE))</formula>
    </cfRule>
  </conditionalFormatting>
  <conditionalFormatting sqref="E63">
    <cfRule type="expression" dxfId="410" priority="43">
      <formula>IF(E63="",FALSE,IF(LEFT(E63,1)=LEFT(E62,1),TRUE,FALSE))</formula>
    </cfRule>
  </conditionalFormatting>
  <conditionalFormatting sqref="E64">
    <cfRule type="expression" dxfId="409" priority="42">
      <formula>IF(E64="",FALSE,IF(OR(LEFT(E64,LEN(E64)-1)=LEFT(E63,LEN(E63)-1),LEFT(E64,LEN(E64)-1)=LEFT(E62,LEN(E62)-1)),TRUE,FALSE))</formula>
    </cfRule>
  </conditionalFormatting>
  <conditionalFormatting sqref="E65">
    <cfRule type="expression" dxfId="408" priority="41">
      <formula>IF(E65="",FALSE,IF(OR(LEFT(E65,LEN(E65)-1)=LEFT(E64,LEN(E64)-1),LEFT(E65,LEN(E65)-1)=LEFT(E63,LEN(E63)-1),LEFT(E65,LEN(E65)-1)=LEFT(E62,LEN(E62)-1),LEFT(E65,1)=LEFT(E64,1)),TRUE,FALSE))</formula>
    </cfRule>
  </conditionalFormatting>
  <conditionalFormatting sqref="E67">
    <cfRule type="expression" dxfId="407" priority="38">
      <formula>IF(E67="",FALSE,IF(LEFT(E67,1)=LEFT(E66,1),TRUE,FALSE))</formula>
    </cfRule>
  </conditionalFormatting>
  <conditionalFormatting sqref="E68">
    <cfRule type="expression" dxfId="406" priority="37">
      <formula>IF(E68="",FALSE,IF(OR(LEFT(E68,LEN(E68)-1)=LEFT(E67,LEN(E67)-1),LEFT(E68,LEN(E68)-1)=LEFT(E66,LEN(E66)-1)),TRUE,FALSE))</formula>
    </cfRule>
  </conditionalFormatting>
  <conditionalFormatting sqref="E69">
    <cfRule type="expression" dxfId="405" priority="36">
      <formula>IF(E69="",FALSE,IF(OR(LEFT(E69,LEN(E69)-1)=LEFT(E68,LEN(E68)-1),LEFT(E69,LEN(E69)-1)=LEFT(E67,LEN(E67)-1),LEFT(E69,LEN(E69)-1)=LEFT(E66,LEN(E66)-1),LEFT(E69,1)=LEFT(E68,1)),TRUE,FALSE))</formula>
    </cfRule>
  </conditionalFormatting>
  <conditionalFormatting sqref="E71">
    <cfRule type="expression" dxfId="404" priority="33">
      <formula>IF(E71="",FALSE,IF(LEFT(E71,1)=LEFT(E70,1),TRUE,FALSE))</formula>
    </cfRule>
  </conditionalFormatting>
  <conditionalFormatting sqref="E72">
    <cfRule type="expression" dxfId="403" priority="32">
      <formula>IF(E72="",FALSE,IF(OR(LEFT(E72,LEN(E72)-1)=LEFT(E71,LEN(E71)-1),LEFT(E72,LEN(E72)-1)=LEFT(E70,LEN(E70)-1)),TRUE,FALSE))</formula>
    </cfRule>
  </conditionalFormatting>
  <conditionalFormatting sqref="E73">
    <cfRule type="expression" dxfId="402" priority="31">
      <formula>IF(E73="",FALSE,IF(OR(LEFT(E73,LEN(E73)-1)=LEFT(E72,LEN(E72)-1),LEFT(E73,LEN(E73)-1)=LEFT(E71,LEN(E71)-1),LEFT(E73,LEN(E73)-1)=LEFT(E70,LEN(E70)-1),LEFT(E73,1)=LEFT(E72,1)),TRUE,FALSE))</formula>
    </cfRule>
  </conditionalFormatting>
  <conditionalFormatting sqref="E75">
    <cfRule type="expression" dxfId="401" priority="28">
      <formula>IF(E75="",FALSE,IF(LEFT(E75,1)=LEFT(E74,1),TRUE,FALSE))</formula>
    </cfRule>
  </conditionalFormatting>
  <conditionalFormatting sqref="E76">
    <cfRule type="expression" dxfId="400" priority="27">
      <formula>IF(E76="",FALSE,IF(OR(LEFT(E76,LEN(E76)-1)=LEFT(E75,LEN(E75)-1),LEFT(E76,LEN(E76)-1)=LEFT(E74,LEN(E74)-1)),TRUE,FALSE))</formula>
    </cfRule>
  </conditionalFormatting>
  <conditionalFormatting sqref="E77">
    <cfRule type="expression" dxfId="399" priority="26">
      <formula>IF(E77="",FALSE,IF(OR(LEFT(E77,LEN(E77)-1)=LEFT(E76,LEN(E76)-1),LEFT(E77,LEN(E77)-1)=LEFT(E75,LEN(E75)-1),LEFT(E77,LEN(E77)-1)=LEFT(E74,LEN(E74)-1),LEFT(E77,1)=LEFT(E76,1)),TRUE,FALSE))</formula>
    </cfRule>
  </conditionalFormatting>
  <conditionalFormatting sqref="E79">
    <cfRule type="expression" dxfId="398" priority="23">
      <formula>IF(E79="",FALSE,IF(LEFT(E79,1)=LEFT(E78,1),TRUE,FALSE))</formula>
    </cfRule>
  </conditionalFormatting>
  <conditionalFormatting sqref="E80">
    <cfRule type="expression" dxfId="397" priority="22">
      <formula>IF(E80="",FALSE,IF(OR(LEFT(E80,LEN(E80)-1)=LEFT(E79,LEN(E79)-1),LEFT(E80,LEN(E80)-1)=LEFT(E78,LEN(E78)-1)),TRUE,FALSE))</formula>
    </cfRule>
  </conditionalFormatting>
  <conditionalFormatting sqref="E81">
    <cfRule type="expression" dxfId="396" priority="21">
      <formula>IF(E81="",FALSE,IF(OR(LEFT(E81,LEN(E81)-1)=LEFT(E80,LEN(E80)-1),LEFT(E81,LEN(E81)-1)=LEFT(E79,LEN(E79)-1),LEFT(E81,LEN(E81)-1)=LEFT(E78,LEN(E78)-1),LEFT(E81,1)=LEFT(E80,1)),TRUE,FALSE))</formula>
    </cfRule>
  </conditionalFormatting>
  <conditionalFormatting sqref="E83">
    <cfRule type="expression" dxfId="395" priority="18">
      <formula>IF(E83="",FALSE,IF(LEFT(E83,1)=LEFT(E82,1),TRUE,FALSE))</formula>
    </cfRule>
  </conditionalFormatting>
  <conditionalFormatting sqref="E84">
    <cfRule type="expression" dxfId="394" priority="17">
      <formula>IF(E84="",FALSE,IF(OR(LEFT(E84,LEN(E84)-1)=LEFT(E83,LEN(E83)-1),LEFT(E84,LEN(E84)-1)=LEFT(E82,LEN(E82)-1)),TRUE,FALSE))</formula>
    </cfRule>
  </conditionalFormatting>
  <conditionalFormatting sqref="E85">
    <cfRule type="expression" dxfId="393" priority="16">
      <formula>IF(E85="",FALSE,IF(OR(LEFT(E85,LEN(E85)-1)=LEFT(E84,LEN(E84)-1),LEFT(E85,LEN(E85)-1)=LEFT(E83,LEN(E83)-1),LEFT(E85,LEN(E85)-1)=LEFT(E82,LEN(E82)-1),LEFT(E85,1)=LEFT(E84,1)),TRUE,FALSE))</formula>
    </cfRule>
  </conditionalFormatting>
  <conditionalFormatting sqref="E87">
    <cfRule type="expression" dxfId="392" priority="13">
      <formula>IF(E87="",FALSE,IF(LEFT(E87,1)=LEFT(E86,1),TRUE,FALSE))</formula>
    </cfRule>
  </conditionalFormatting>
  <conditionalFormatting sqref="E88">
    <cfRule type="expression" dxfId="391" priority="12">
      <formula>IF(E88="",FALSE,IF(OR(LEFT(E88,LEN(E88)-1)=LEFT(E87,LEN(E87)-1),LEFT(E88,LEN(E88)-1)=LEFT(E86,LEN(E86)-1)),TRUE,FALSE))</formula>
    </cfRule>
  </conditionalFormatting>
  <conditionalFormatting sqref="E89">
    <cfRule type="expression" dxfId="390" priority="11">
      <formula>IF(E89="",FALSE,IF(OR(LEFT(E89,LEN(E89)-1)=LEFT(E88,LEN(E88)-1),LEFT(E89,LEN(E89)-1)=LEFT(E87,LEN(E87)-1),LEFT(E89,LEN(E89)-1)=LEFT(E86,LEN(E86)-1),LEFT(E89,1)=LEFT(E88,1)),TRUE,FALSE))</formula>
    </cfRule>
  </conditionalFormatting>
  <conditionalFormatting sqref="E91">
    <cfRule type="expression" dxfId="389" priority="8">
      <formula>IF(E91="",FALSE,IF(LEFT(E91,1)=LEFT(E90,1),TRUE,FALSE))</formula>
    </cfRule>
  </conditionalFormatting>
  <conditionalFormatting sqref="E92">
    <cfRule type="expression" dxfId="388" priority="7">
      <formula>IF(E92="",FALSE,IF(OR(LEFT(E92,LEN(E92)-1)=LEFT(E91,LEN(E91)-1),LEFT(E92,LEN(E92)-1)=LEFT(E90,LEN(E90)-1)),TRUE,FALSE))</formula>
    </cfRule>
  </conditionalFormatting>
  <conditionalFormatting sqref="E93">
    <cfRule type="expression" dxfId="387" priority="6">
      <formula>IF(E93="",FALSE,IF(OR(LEFT(E93,LEN(E93)-1)=LEFT(E92,LEN(E92)-1),LEFT(E93,LEN(E93)-1)=LEFT(E91,LEN(E91)-1),LEFT(E93,LEN(E93)-1)=LEFT(E90,LEN(E90)-1),LEFT(E93,1)=LEFT(E92,1)),TRUE,FALSE))</formula>
    </cfRule>
  </conditionalFormatting>
  <conditionalFormatting sqref="E95">
    <cfRule type="expression" dxfId="386" priority="3">
      <formula>IF(E95="",FALSE,IF(LEFT(E95,1)=LEFT(E94,1),TRUE,FALSE))</formula>
    </cfRule>
  </conditionalFormatting>
  <conditionalFormatting sqref="E96">
    <cfRule type="expression" dxfId="385" priority="2">
      <formula>IF(E96="",FALSE,IF(OR(LEFT(E96,LEN(E96)-1)=LEFT(E95,LEN(E95)-1),LEFT(E96,LEN(E96)-1)=LEFT(E94,LEN(E94)-1)),TRUE,FALSE))</formula>
    </cfRule>
  </conditionalFormatting>
  <conditionalFormatting sqref="E97">
    <cfRule type="expression" dxfId="384" priority="1">
      <formula>IF(E97="",FALSE,IF(OR(LEFT(E97,LEN(E97)-1)=LEFT(E96,LEN(E96)-1),LEFT(E97,LEN(E97)-1)=LEFT(E95,LEN(E95)-1),LEFT(E97,LEN(E97)-1)=LEFT(E94,LEN(E94)-1),LEFT(E97,1)=LEFT(E96,1)),TRUE,FALSE))</formula>
    </cfRule>
  </conditionalFormatting>
  <conditionalFormatting sqref="G2">
    <cfRule type="expression" dxfId="383" priority="119">
      <formula>IF(SUM(G2:G3)&gt;3.7,TRUE,FALSE)</formula>
    </cfRule>
  </conditionalFormatting>
  <conditionalFormatting sqref="G3">
    <cfRule type="expression" dxfId="382" priority="120">
      <formula>IF(SUM(G2:G3)&gt;3.7,TRUE,FALSE)</formula>
    </cfRule>
  </conditionalFormatting>
  <conditionalFormatting sqref="G6">
    <cfRule type="expression" dxfId="381" priority="114">
      <formula>IF(SUM(G6:G7)&gt;3.7,TRUE,FALSE)</formula>
    </cfRule>
  </conditionalFormatting>
  <conditionalFormatting sqref="G7">
    <cfRule type="expression" dxfId="380" priority="115">
      <formula>IF(SUM(G6:G7)&gt;3.7,TRUE,FALSE)</formula>
    </cfRule>
  </conditionalFormatting>
  <conditionalFormatting sqref="G10">
    <cfRule type="expression" dxfId="379" priority="109">
      <formula>IF(SUM(G10:G11)&gt;3.7,TRUE,FALSE)</formula>
    </cfRule>
  </conditionalFormatting>
  <conditionalFormatting sqref="G11">
    <cfRule type="expression" dxfId="378" priority="110">
      <formula>IF(SUM(G10:G11)&gt;3.7,TRUE,FALSE)</formula>
    </cfRule>
  </conditionalFormatting>
  <conditionalFormatting sqref="G14">
    <cfRule type="expression" dxfId="377" priority="104">
      <formula>IF(SUM(G14:G15)&gt;3.7,TRUE,FALSE)</formula>
    </cfRule>
  </conditionalFormatting>
  <conditionalFormatting sqref="G15">
    <cfRule type="expression" dxfId="376" priority="105">
      <formula>IF(SUM(G14:G15)&gt;3.7,TRUE,FALSE)</formula>
    </cfRule>
  </conditionalFormatting>
  <conditionalFormatting sqref="G18">
    <cfRule type="expression" dxfId="375" priority="99">
      <formula>IF(SUM(G18:G19)&gt;3.7,TRUE,FALSE)</formula>
    </cfRule>
  </conditionalFormatting>
  <conditionalFormatting sqref="G19">
    <cfRule type="expression" dxfId="374" priority="100">
      <formula>IF(SUM(G18:G19)&gt;3.7,TRUE,FALSE)</formula>
    </cfRule>
  </conditionalFormatting>
  <conditionalFormatting sqref="G22">
    <cfRule type="expression" dxfId="373" priority="94">
      <formula>IF(SUM(G22:G23)&gt;3.7,TRUE,FALSE)</formula>
    </cfRule>
  </conditionalFormatting>
  <conditionalFormatting sqref="G23">
    <cfRule type="expression" dxfId="372" priority="95">
      <formula>IF(SUM(G22:G23)&gt;3.7,TRUE,FALSE)</formula>
    </cfRule>
  </conditionalFormatting>
  <conditionalFormatting sqref="G26">
    <cfRule type="expression" dxfId="371" priority="89">
      <formula>IF(SUM(G26:G27)&gt;3.7,TRUE,FALSE)</formula>
    </cfRule>
  </conditionalFormatting>
  <conditionalFormatting sqref="G27">
    <cfRule type="expression" dxfId="370" priority="90">
      <formula>IF(SUM(G26:G27)&gt;3.7,TRUE,FALSE)</formula>
    </cfRule>
  </conditionalFormatting>
  <conditionalFormatting sqref="G30">
    <cfRule type="expression" dxfId="369" priority="84">
      <formula>IF(SUM(G30:G31)&gt;3.7,TRUE,FALSE)</formula>
    </cfRule>
  </conditionalFormatting>
  <conditionalFormatting sqref="G31">
    <cfRule type="expression" dxfId="368" priority="85">
      <formula>IF(SUM(G30:G31)&gt;3.7,TRUE,FALSE)</formula>
    </cfRule>
  </conditionalFormatting>
  <conditionalFormatting sqref="G34">
    <cfRule type="expression" dxfId="367" priority="79">
      <formula>IF(SUM(G34:G35)&gt;3.7,TRUE,FALSE)</formula>
    </cfRule>
  </conditionalFormatting>
  <conditionalFormatting sqref="G35">
    <cfRule type="expression" dxfId="366" priority="80">
      <formula>IF(SUM(G34:G35)&gt;3.7,TRUE,FALSE)</formula>
    </cfRule>
  </conditionalFormatting>
  <conditionalFormatting sqref="G38">
    <cfRule type="expression" dxfId="365" priority="74">
      <formula>IF(SUM(G38:G39)&gt;3.7,TRUE,FALSE)</formula>
    </cfRule>
  </conditionalFormatting>
  <conditionalFormatting sqref="G39">
    <cfRule type="expression" dxfId="364" priority="75">
      <formula>IF(SUM(G38:G39)&gt;3.7,TRUE,FALSE)</formula>
    </cfRule>
  </conditionalFormatting>
  <conditionalFormatting sqref="G42">
    <cfRule type="expression" dxfId="363" priority="69">
      <formula>IF(SUM(G42:G43)&gt;3.7,TRUE,FALSE)</formula>
    </cfRule>
  </conditionalFormatting>
  <conditionalFormatting sqref="G43">
    <cfRule type="expression" dxfId="362" priority="70">
      <formula>IF(SUM(G42:G43)&gt;3.7,TRUE,FALSE)</formula>
    </cfRule>
  </conditionalFormatting>
  <conditionalFormatting sqref="G46">
    <cfRule type="expression" dxfId="361" priority="64">
      <formula>IF(SUM(G46:G47)&gt;3.7,TRUE,FALSE)</formula>
    </cfRule>
  </conditionalFormatting>
  <conditionalFormatting sqref="G47">
    <cfRule type="expression" dxfId="360" priority="65">
      <formula>IF(SUM(G46:G47)&gt;3.7,TRUE,FALSE)</formula>
    </cfRule>
  </conditionalFormatting>
  <conditionalFormatting sqref="G50">
    <cfRule type="expression" dxfId="359" priority="59">
      <formula>IF(SUM(G50:G51)&gt;3.7,TRUE,FALSE)</formula>
    </cfRule>
  </conditionalFormatting>
  <conditionalFormatting sqref="G51">
    <cfRule type="expression" dxfId="358" priority="60">
      <formula>IF(SUM(G50:G51)&gt;3.7,TRUE,FALSE)</formula>
    </cfRule>
  </conditionalFormatting>
  <conditionalFormatting sqref="G54">
    <cfRule type="expression" dxfId="357" priority="54">
      <formula>IF(SUM(G54:G55)&gt;3.7,TRUE,FALSE)</formula>
    </cfRule>
  </conditionalFormatting>
  <conditionalFormatting sqref="G55">
    <cfRule type="expression" dxfId="356" priority="55">
      <formula>IF(SUM(G54:G55)&gt;3.7,TRUE,FALSE)</formula>
    </cfRule>
  </conditionalFormatting>
  <conditionalFormatting sqref="G58">
    <cfRule type="expression" dxfId="355" priority="49">
      <formula>IF(SUM(G58:G59)&gt;3.7,TRUE,FALSE)</formula>
    </cfRule>
  </conditionalFormatting>
  <conditionalFormatting sqref="G59">
    <cfRule type="expression" dxfId="354" priority="50">
      <formula>IF(SUM(G58:G59)&gt;3.7,TRUE,FALSE)</formula>
    </cfRule>
  </conditionalFormatting>
  <conditionalFormatting sqref="G62">
    <cfRule type="expression" dxfId="353" priority="44">
      <formula>IF(SUM(G62:G63)&gt;3.7,TRUE,FALSE)</formula>
    </cfRule>
  </conditionalFormatting>
  <conditionalFormatting sqref="G63">
    <cfRule type="expression" dxfId="352" priority="45">
      <formula>IF(SUM(G62:G63)&gt;3.7,TRUE,FALSE)</formula>
    </cfRule>
  </conditionalFormatting>
  <conditionalFormatting sqref="G66">
    <cfRule type="expression" dxfId="351" priority="39">
      <formula>IF(SUM(G66:G67)&gt;3.7,TRUE,FALSE)</formula>
    </cfRule>
  </conditionalFormatting>
  <conditionalFormatting sqref="G67">
    <cfRule type="expression" dxfId="350" priority="40">
      <formula>IF(SUM(G66:G67)&gt;3.7,TRUE,FALSE)</formula>
    </cfRule>
  </conditionalFormatting>
  <conditionalFormatting sqref="G70">
    <cfRule type="expression" dxfId="349" priority="34">
      <formula>IF(SUM(G70:G71)&gt;3.7,TRUE,FALSE)</formula>
    </cfRule>
  </conditionalFormatting>
  <conditionalFormatting sqref="G71">
    <cfRule type="expression" dxfId="348" priority="35">
      <formula>IF(SUM(G70:G71)&gt;3.7,TRUE,FALSE)</formula>
    </cfRule>
  </conditionalFormatting>
  <conditionalFormatting sqref="G74">
    <cfRule type="expression" dxfId="347" priority="29">
      <formula>IF(SUM(G74:G75)&gt;3.7,TRUE,FALSE)</formula>
    </cfRule>
  </conditionalFormatting>
  <conditionalFormatting sqref="G75">
    <cfRule type="expression" dxfId="346" priority="30">
      <formula>IF(SUM(G74:G75)&gt;3.7,TRUE,FALSE)</formula>
    </cfRule>
  </conditionalFormatting>
  <conditionalFormatting sqref="G78">
    <cfRule type="expression" dxfId="345" priority="24">
      <formula>IF(SUM(G78:G79)&gt;3.7,TRUE,FALSE)</formula>
    </cfRule>
  </conditionalFormatting>
  <conditionalFormatting sqref="G79">
    <cfRule type="expression" dxfId="344" priority="25">
      <formula>IF(SUM(G78:G79)&gt;3.7,TRUE,FALSE)</formula>
    </cfRule>
  </conditionalFormatting>
  <conditionalFormatting sqref="G82">
    <cfRule type="expression" dxfId="343" priority="19">
      <formula>IF(SUM(G82:G83)&gt;3.7,TRUE,FALSE)</formula>
    </cfRule>
  </conditionalFormatting>
  <conditionalFormatting sqref="G83">
    <cfRule type="expression" dxfId="342" priority="20">
      <formula>IF(SUM(G82:G83)&gt;3.7,TRUE,FALSE)</formula>
    </cfRule>
  </conditionalFormatting>
  <conditionalFormatting sqref="G86">
    <cfRule type="expression" dxfId="341" priority="14">
      <formula>IF(SUM(G86:G87)&gt;3.7,TRUE,FALSE)</formula>
    </cfRule>
  </conditionalFormatting>
  <conditionalFormatting sqref="G87">
    <cfRule type="expression" dxfId="340" priority="15">
      <formula>IF(SUM(G86:G87)&gt;3.7,TRUE,FALSE)</formula>
    </cfRule>
  </conditionalFormatting>
  <conditionalFormatting sqref="G90">
    <cfRule type="expression" dxfId="339" priority="9">
      <formula>IF(SUM(G90:G91)&gt;3.7,TRUE,FALSE)</formula>
    </cfRule>
  </conditionalFormatting>
  <conditionalFormatting sqref="G91">
    <cfRule type="expression" dxfId="338" priority="10">
      <formula>IF(SUM(G90:G91)&gt;3.7,TRUE,FALSE)</formula>
    </cfRule>
  </conditionalFormatting>
  <conditionalFormatting sqref="G94">
    <cfRule type="expression" dxfId="337" priority="4">
      <formula>IF(SUM(G94:G95)&gt;3.7,TRUE,FALSE)</formula>
    </cfRule>
  </conditionalFormatting>
  <conditionalFormatting sqref="G95">
    <cfRule type="expression" dxfId="336" priority="5">
      <formula>IF(SUM(G94:G95)&gt;3.7,TRUE,FALSE)</formula>
    </cfRule>
  </conditionalFormatting>
  <dataValidations count="2">
    <dataValidation type="custom" allowBlank="1" showInputMessage="1" showErrorMessage="1" error="Please enter the FIRST and LAST names of the diver" sqref="B2:B97" xr:uid="{178753B6-7270-4B22-BC9A-86F8ED9F2F9C}">
      <formula1>IF(FIND(" ",B2)&gt;1,TRUE,FALSE)</formula1>
    </dataValidation>
    <dataValidation type="custom" showErrorMessage="1" error="Please enter the diver's CLUB" sqref="E2 E6 E10 E14 E18 E22 E26 E30 E34 E38 E42 E46 E50 E54 E58 E62 E66 E70 E74 E78 E82 E86 E90 E94" xr:uid="{6A662717-54D6-4BA9-90EA-780C30161899}">
      <formula1>IF(C2&lt;&gt;"",TRUE,FALSE)</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DropDown="1" showErrorMessage="1" errorTitle="Invalid score" error="Oops!" xr:uid="{7F7C420E-AD68-4FAB-ABD4-7A35A6DACE2E}">
          <x14:formula1>
            <xm:f>DD!$H$1:$H$21</xm:f>
          </x14:formula1>
          <xm:sqref>H2:L97</xm:sqref>
        </x14:dataValidation>
        <x14:dataValidation type="list" showErrorMessage="1" errorTitle="Oops!" error="Please enter one of the pools in this competition" xr:uid="{2756759E-A0EA-40D2-8D3F-0F92E9058EDD}">
          <x14:formula1>
            <xm:f>DD!$E$1:$E$14</xm:f>
          </x14:formula1>
          <xm:sqref>C2:C97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INFO</vt:lpstr>
      <vt:lpstr>-8G</vt:lpstr>
      <vt:lpstr>-8B</vt:lpstr>
      <vt:lpstr>9-10G</vt:lpstr>
      <vt:lpstr>9-10B</vt:lpstr>
      <vt:lpstr>11-12G</vt:lpstr>
      <vt:lpstr>11-12B</vt:lpstr>
      <vt:lpstr>13-14G</vt:lpstr>
      <vt:lpstr>13-14B</vt:lpstr>
      <vt:lpstr>15+G</vt:lpstr>
      <vt:lpstr>15+B</vt:lpstr>
      <vt:lpstr>DD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 Field</dc:creator>
  <cp:lastModifiedBy>Kent Chown</cp:lastModifiedBy>
  <dcterms:created xsi:type="dcterms:W3CDTF">2018-01-27T17:51:24Z</dcterms:created>
  <dcterms:modified xsi:type="dcterms:W3CDTF">2024-07-05T13:39:26Z</dcterms:modified>
</cp:coreProperties>
</file>